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11640"/>
  </bookViews>
  <sheets>
    <sheet name="Certificado N°1" sheetId="1" r:id="rId1"/>
  </sheets>
  <definedNames>
    <definedName name="_xlnm._FilterDatabase" localSheetId="0" hidden="1">'Certificado N°1'!$B$7:$I$563</definedName>
    <definedName name="_xlnm.Print_Area" localSheetId="0">'Certificado N°1'!$B$2:$I$578</definedName>
  </definedNames>
  <calcPr calcId="114210"/>
</workbook>
</file>

<file path=xl/calcChain.xml><?xml version="1.0" encoding="utf-8"?>
<calcChain xmlns="http://schemas.openxmlformats.org/spreadsheetml/2006/main">
  <c r="N586" i="1"/>
  <c r="I563"/>
  <c r="I565"/>
  <c r="I569"/>
  <c r="I578"/>
  <c r="P574"/>
  <c r="M574"/>
  <c r="L574"/>
  <c r="L10"/>
  <c r="L12"/>
  <c r="L14"/>
  <c r="L16"/>
  <c r="L18"/>
  <c r="L20"/>
  <c r="L22"/>
  <c r="L26"/>
  <c r="L28"/>
  <c r="L30"/>
  <c r="L32"/>
  <c r="L34"/>
  <c r="L35"/>
  <c r="L36"/>
  <c r="L40"/>
  <c r="L42"/>
  <c r="L44"/>
  <c r="L46"/>
  <c r="L48"/>
  <c r="L50"/>
  <c r="L52"/>
  <c r="L56"/>
  <c r="L58"/>
  <c r="L60"/>
  <c r="L62"/>
  <c r="L64"/>
  <c r="L66"/>
  <c r="L67"/>
  <c r="L68"/>
  <c r="L69"/>
  <c r="L70"/>
  <c r="L71"/>
  <c r="L72"/>
  <c r="L74"/>
  <c r="L76"/>
  <c r="L77"/>
  <c r="L80"/>
  <c r="L82"/>
  <c r="L86"/>
  <c r="L87"/>
  <c r="L88"/>
  <c r="L89"/>
  <c r="L90"/>
  <c r="L91"/>
  <c r="L92"/>
  <c r="L93"/>
  <c r="L94"/>
  <c r="L96"/>
  <c r="L97"/>
  <c r="L98"/>
  <c r="L99"/>
  <c r="L100"/>
  <c r="L101"/>
  <c r="L102"/>
  <c r="L104"/>
  <c r="L105"/>
  <c r="L106"/>
  <c r="L107"/>
  <c r="L110"/>
  <c r="L112"/>
  <c r="L114"/>
  <c r="L115"/>
  <c r="L117"/>
  <c r="L119"/>
  <c r="L120"/>
  <c r="L121"/>
  <c r="L123"/>
  <c r="L124"/>
  <c r="L126"/>
  <c r="L127"/>
  <c r="L129"/>
  <c r="L131"/>
  <c r="L133"/>
  <c r="L135"/>
  <c r="L139"/>
  <c r="L141"/>
  <c r="L142"/>
  <c r="L145"/>
  <c r="L147"/>
  <c r="L151"/>
  <c r="L152"/>
  <c r="L153"/>
  <c r="L155"/>
  <c r="L159"/>
  <c r="L163"/>
  <c r="L165"/>
  <c r="L167"/>
  <c r="L170"/>
  <c r="L171"/>
  <c r="L173"/>
  <c r="L174"/>
  <c r="L175"/>
  <c r="L178"/>
  <c r="L180"/>
  <c r="L181"/>
  <c r="L184"/>
  <c r="L188"/>
  <c r="L192"/>
  <c r="L193"/>
  <c r="L197"/>
  <c r="L200"/>
  <c r="L201"/>
  <c r="L204"/>
  <c r="L205"/>
  <c r="L206"/>
  <c r="L207"/>
  <c r="L208"/>
  <c r="L209"/>
  <c r="L210"/>
  <c r="L211"/>
  <c r="L212"/>
  <c r="L213"/>
  <c r="L217"/>
  <c r="L219"/>
  <c r="L221"/>
  <c r="L223"/>
  <c r="L227"/>
  <c r="L231"/>
  <c r="L233"/>
  <c r="L235"/>
  <c r="L237"/>
  <c r="L239"/>
  <c r="L241"/>
  <c r="L243"/>
  <c r="L245"/>
  <c r="L247"/>
  <c r="L249"/>
  <c r="L251"/>
  <c r="L253"/>
  <c r="L255"/>
  <c r="L257"/>
  <c r="L259"/>
  <c r="L261"/>
  <c r="L263"/>
  <c r="L267"/>
  <c r="L269"/>
  <c r="L271"/>
  <c r="L273"/>
  <c r="L275"/>
  <c r="L277"/>
  <c r="L279"/>
  <c r="L283"/>
  <c r="L287"/>
  <c r="L288"/>
  <c r="L289"/>
  <c r="L290"/>
  <c r="L291"/>
  <c r="L293"/>
  <c r="L294"/>
  <c r="L296"/>
  <c r="L297"/>
  <c r="L298"/>
  <c r="L300"/>
  <c r="L302"/>
  <c r="L304"/>
  <c r="L306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7"/>
  <c r="L328"/>
  <c r="L329"/>
  <c r="L332"/>
  <c r="L333"/>
  <c r="L334"/>
  <c r="L335"/>
  <c r="L337"/>
  <c r="L339"/>
  <c r="L343"/>
  <c r="L345"/>
  <c r="L347"/>
  <c r="L348"/>
  <c r="L349"/>
  <c r="L351"/>
  <c r="L353"/>
  <c r="L355"/>
  <c r="L356"/>
  <c r="L358"/>
  <c r="L360"/>
  <c r="L361"/>
  <c r="L363"/>
  <c r="L364"/>
  <c r="L366"/>
  <c r="L368"/>
  <c r="L370"/>
  <c r="L372"/>
  <c r="L374"/>
  <c r="L376"/>
  <c r="L378"/>
  <c r="L380"/>
  <c r="L381"/>
  <c r="L383"/>
  <c r="L385"/>
  <c r="L387"/>
  <c r="L389"/>
  <c r="L391"/>
  <c r="L392"/>
  <c r="L393"/>
  <c r="L394"/>
  <c r="L395"/>
  <c r="L396"/>
  <c r="L397"/>
  <c r="L399"/>
  <c r="L401"/>
  <c r="L403"/>
  <c r="L405"/>
  <c r="L407"/>
  <c r="L409"/>
  <c r="L411"/>
  <c r="L413"/>
  <c r="L415"/>
  <c r="L419"/>
  <c r="L421"/>
  <c r="L422"/>
  <c r="L424"/>
  <c r="L426"/>
  <c r="L428"/>
  <c r="L429"/>
  <c r="L430"/>
  <c r="L431"/>
  <c r="L432"/>
  <c r="L433"/>
  <c r="L436"/>
  <c r="L437"/>
  <c r="L439"/>
  <c r="L441"/>
  <c r="L443"/>
  <c r="L445"/>
  <c r="L447"/>
  <c r="L449"/>
  <c r="L451"/>
  <c r="L453"/>
  <c r="L455"/>
  <c r="L456"/>
  <c r="L460"/>
  <c r="L462"/>
  <c r="L464"/>
  <c r="L466"/>
  <c r="L467"/>
  <c r="L468"/>
  <c r="L469"/>
  <c r="L470"/>
  <c r="L472"/>
  <c r="L474"/>
  <c r="L477"/>
  <c r="L478"/>
  <c r="L479"/>
  <c r="L480"/>
  <c r="L482"/>
  <c r="L483"/>
  <c r="L484"/>
  <c r="L486"/>
  <c r="L487"/>
  <c r="L489"/>
  <c r="L490"/>
  <c r="L492"/>
  <c r="L493"/>
  <c r="L494"/>
  <c r="L495"/>
  <c r="L496"/>
  <c r="L500"/>
  <c r="L501"/>
  <c r="L504"/>
  <c r="L507"/>
  <c r="L509"/>
  <c r="L511"/>
  <c r="L515"/>
  <c r="L517"/>
  <c r="L519"/>
  <c r="L521"/>
  <c r="L523"/>
  <c r="L525"/>
  <c r="L527"/>
  <c r="L529"/>
  <c r="L531"/>
  <c r="L533"/>
  <c r="L535"/>
  <c r="L537"/>
  <c r="L539"/>
  <c r="L541"/>
  <c r="L543"/>
  <c r="L545"/>
  <c r="L549"/>
  <c r="L550"/>
  <c r="L551"/>
  <c r="L554"/>
  <c r="L556"/>
  <c r="L560"/>
  <c r="L566"/>
  <c r="L567"/>
  <c r="L578"/>
  <c r="K578"/>
  <c r="P567"/>
  <c r="N567"/>
  <c r="M567"/>
  <c r="P566"/>
  <c r="N566"/>
  <c r="M566"/>
  <c r="M28"/>
  <c r="P28"/>
  <c r="N28"/>
  <c r="M30"/>
  <c r="P30"/>
  <c r="N30"/>
  <c r="M32"/>
  <c r="P32"/>
  <c r="N32"/>
  <c r="M34"/>
  <c r="P34"/>
  <c r="N34"/>
  <c r="M35"/>
  <c r="P35"/>
  <c r="N35"/>
  <c r="M36"/>
  <c r="P36"/>
  <c r="N36"/>
  <c r="M40"/>
  <c r="P40"/>
  <c r="N40"/>
  <c r="M42"/>
  <c r="P42"/>
  <c r="N42"/>
  <c r="M44"/>
  <c r="P44"/>
  <c r="N44"/>
  <c r="M46"/>
  <c r="P46"/>
  <c r="N46"/>
  <c r="M48"/>
  <c r="P48"/>
  <c r="N48"/>
  <c r="M50"/>
  <c r="P50"/>
  <c r="N50"/>
  <c r="M52"/>
  <c r="P52"/>
  <c r="N52"/>
  <c r="M56"/>
  <c r="P56"/>
  <c r="N56"/>
  <c r="M58"/>
  <c r="P58"/>
  <c r="N58"/>
  <c r="M60"/>
  <c r="P60"/>
  <c r="N60"/>
  <c r="M62"/>
  <c r="P62"/>
  <c r="N62"/>
  <c r="M64"/>
  <c r="P64"/>
  <c r="N64"/>
  <c r="M66"/>
  <c r="P66"/>
  <c r="N66"/>
  <c r="M67"/>
  <c r="P67"/>
  <c r="N67"/>
  <c r="M68"/>
  <c r="P68"/>
  <c r="N68"/>
  <c r="M69"/>
  <c r="P69"/>
  <c r="N69"/>
  <c r="M70"/>
  <c r="P70"/>
  <c r="N70"/>
  <c r="M71"/>
  <c r="P71"/>
  <c r="N71"/>
  <c r="M72"/>
  <c r="P72"/>
  <c r="N72"/>
  <c r="M74"/>
  <c r="P74"/>
  <c r="N74"/>
  <c r="M76"/>
  <c r="P76"/>
  <c r="N76"/>
  <c r="M77"/>
  <c r="P77"/>
  <c r="N77"/>
  <c r="M80"/>
  <c r="P80"/>
  <c r="N80"/>
  <c r="M82"/>
  <c r="P82"/>
  <c r="N82"/>
  <c r="M86"/>
  <c r="P86"/>
  <c r="N86"/>
  <c r="M87"/>
  <c r="P87"/>
  <c r="N87"/>
  <c r="M88"/>
  <c r="P88"/>
  <c r="N88"/>
  <c r="M89"/>
  <c r="P89"/>
  <c r="N89"/>
  <c r="M90"/>
  <c r="P90"/>
  <c r="N90"/>
  <c r="M91"/>
  <c r="P91"/>
  <c r="N91"/>
  <c r="M92"/>
  <c r="P92"/>
  <c r="N92"/>
  <c r="M93"/>
  <c r="P93"/>
  <c r="N93"/>
  <c r="M94"/>
  <c r="P94"/>
  <c r="N94"/>
  <c r="M96"/>
  <c r="P96"/>
  <c r="N96"/>
  <c r="M97"/>
  <c r="P97"/>
  <c r="N97"/>
  <c r="M98"/>
  <c r="P98"/>
  <c r="N98"/>
  <c r="M99"/>
  <c r="P99"/>
  <c r="N99"/>
  <c r="M100"/>
  <c r="P100"/>
  <c r="N100"/>
  <c r="M101"/>
  <c r="P101"/>
  <c r="N101"/>
  <c r="M102"/>
  <c r="P102"/>
  <c r="N102"/>
  <c r="M104"/>
  <c r="P104"/>
  <c r="N104"/>
  <c r="M105"/>
  <c r="P105"/>
  <c r="N105"/>
  <c r="M106"/>
  <c r="P106"/>
  <c r="N106"/>
  <c r="M107"/>
  <c r="P107"/>
  <c r="N107"/>
  <c r="M110"/>
  <c r="P110"/>
  <c r="N110"/>
  <c r="M112"/>
  <c r="P112"/>
  <c r="N112"/>
  <c r="M114"/>
  <c r="P114"/>
  <c r="N114"/>
  <c r="M115"/>
  <c r="P115"/>
  <c r="N115"/>
  <c r="M117"/>
  <c r="P117"/>
  <c r="N117"/>
  <c r="M119"/>
  <c r="P119"/>
  <c r="N119"/>
  <c r="M120"/>
  <c r="P120"/>
  <c r="N120"/>
  <c r="M121"/>
  <c r="P121"/>
  <c r="N121"/>
  <c r="M123"/>
  <c r="P123"/>
  <c r="N123"/>
  <c r="M124"/>
  <c r="P124"/>
  <c r="N124"/>
  <c r="M126"/>
  <c r="P126"/>
  <c r="N126"/>
  <c r="M127"/>
  <c r="P127"/>
  <c r="N127"/>
  <c r="M129"/>
  <c r="P129"/>
  <c r="N129"/>
  <c r="M131"/>
  <c r="P131"/>
  <c r="N131"/>
  <c r="M133"/>
  <c r="P133"/>
  <c r="N133"/>
  <c r="M135"/>
  <c r="P135"/>
  <c r="N135"/>
  <c r="M139"/>
  <c r="P139"/>
  <c r="N139"/>
  <c r="M141"/>
  <c r="P141"/>
  <c r="N141"/>
  <c r="M142"/>
  <c r="P142"/>
  <c r="N142"/>
  <c r="M145"/>
  <c r="P145"/>
  <c r="N145"/>
  <c r="M147"/>
  <c r="P147"/>
  <c r="N147"/>
  <c r="M151"/>
  <c r="P151"/>
  <c r="N151"/>
  <c r="M152"/>
  <c r="P152"/>
  <c r="N152"/>
  <c r="M153"/>
  <c r="P153"/>
  <c r="N153"/>
  <c r="M155"/>
  <c r="P155"/>
  <c r="N155"/>
  <c r="M159"/>
  <c r="P159"/>
  <c r="N159"/>
  <c r="M163"/>
  <c r="P163"/>
  <c r="N163"/>
  <c r="M165"/>
  <c r="P165"/>
  <c r="N165"/>
  <c r="M167"/>
  <c r="P167"/>
  <c r="N167"/>
  <c r="M170"/>
  <c r="P170"/>
  <c r="N170"/>
  <c r="M171"/>
  <c r="P171"/>
  <c r="N171"/>
  <c r="M173"/>
  <c r="P173"/>
  <c r="N173"/>
  <c r="M174"/>
  <c r="P174"/>
  <c r="N174"/>
  <c r="M175"/>
  <c r="P175"/>
  <c r="N175"/>
  <c r="M178"/>
  <c r="P178"/>
  <c r="N178"/>
  <c r="M180"/>
  <c r="P180"/>
  <c r="N180"/>
  <c r="M181"/>
  <c r="P181"/>
  <c r="N181"/>
  <c r="M184"/>
  <c r="P184"/>
  <c r="N184"/>
  <c r="M188"/>
  <c r="P188"/>
  <c r="N188"/>
  <c r="M192"/>
  <c r="P192"/>
  <c r="N192"/>
  <c r="M193"/>
  <c r="P193"/>
  <c r="N193"/>
  <c r="M197"/>
  <c r="P197"/>
  <c r="N197"/>
  <c r="M200"/>
  <c r="P200"/>
  <c r="N200"/>
  <c r="M201"/>
  <c r="P201"/>
  <c r="N201"/>
  <c r="M204"/>
  <c r="P204"/>
  <c r="N204"/>
  <c r="M205"/>
  <c r="P205"/>
  <c r="N205"/>
  <c r="M206"/>
  <c r="P206"/>
  <c r="N206"/>
  <c r="M207"/>
  <c r="P207"/>
  <c r="N207"/>
  <c r="M208"/>
  <c r="P208"/>
  <c r="N208"/>
  <c r="M209"/>
  <c r="P209"/>
  <c r="N209"/>
  <c r="M210"/>
  <c r="P210"/>
  <c r="N210"/>
  <c r="M211"/>
  <c r="P211"/>
  <c r="N211"/>
  <c r="M212"/>
  <c r="P212"/>
  <c r="N212"/>
  <c r="M213"/>
  <c r="P213"/>
  <c r="N213"/>
  <c r="M217"/>
  <c r="P217"/>
  <c r="N217"/>
  <c r="M219"/>
  <c r="P219"/>
  <c r="N219"/>
  <c r="M221"/>
  <c r="P221"/>
  <c r="N221"/>
  <c r="M223"/>
  <c r="P223"/>
  <c r="N223"/>
  <c r="M227"/>
  <c r="P227"/>
  <c r="N227"/>
  <c r="M231"/>
  <c r="P231"/>
  <c r="N231"/>
  <c r="M233"/>
  <c r="P233"/>
  <c r="N233"/>
  <c r="M235"/>
  <c r="P235"/>
  <c r="N235"/>
  <c r="M237"/>
  <c r="P237"/>
  <c r="N237"/>
  <c r="M239"/>
  <c r="P239"/>
  <c r="N239"/>
  <c r="M241"/>
  <c r="P241"/>
  <c r="N241"/>
  <c r="M243"/>
  <c r="P243"/>
  <c r="N243"/>
  <c r="M245"/>
  <c r="P245"/>
  <c r="N245"/>
  <c r="M247"/>
  <c r="P247"/>
  <c r="N247"/>
  <c r="M249"/>
  <c r="P249"/>
  <c r="N249"/>
  <c r="M251"/>
  <c r="P251"/>
  <c r="N251"/>
  <c r="M253"/>
  <c r="P253"/>
  <c r="N253"/>
  <c r="M255"/>
  <c r="P255"/>
  <c r="N255"/>
  <c r="M257"/>
  <c r="P257"/>
  <c r="N257"/>
  <c r="M259"/>
  <c r="P259"/>
  <c r="N259"/>
  <c r="M261"/>
  <c r="P261"/>
  <c r="N261"/>
  <c r="M263"/>
  <c r="P263"/>
  <c r="N263"/>
  <c r="M267"/>
  <c r="P267"/>
  <c r="N267"/>
  <c r="M269"/>
  <c r="P269"/>
  <c r="N269"/>
  <c r="M271"/>
  <c r="P271"/>
  <c r="N271"/>
  <c r="M273"/>
  <c r="P273"/>
  <c r="N273"/>
  <c r="M275"/>
  <c r="P275"/>
  <c r="N275"/>
  <c r="M277"/>
  <c r="P277"/>
  <c r="N277"/>
  <c r="M279"/>
  <c r="P279"/>
  <c r="N279"/>
  <c r="M283"/>
  <c r="P283"/>
  <c r="N283"/>
  <c r="M287"/>
  <c r="P287"/>
  <c r="N287"/>
  <c r="M288"/>
  <c r="P288"/>
  <c r="N288"/>
  <c r="M289"/>
  <c r="P289"/>
  <c r="N289"/>
  <c r="M290"/>
  <c r="P290"/>
  <c r="N290"/>
  <c r="M291"/>
  <c r="P291"/>
  <c r="N291"/>
  <c r="M293"/>
  <c r="P293"/>
  <c r="N293"/>
  <c r="M294"/>
  <c r="P294"/>
  <c r="N294"/>
  <c r="M296"/>
  <c r="P296"/>
  <c r="N296"/>
  <c r="M297"/>
  <c r="P297"/>
  <c r="N297"/>
  <c r="M298"/>
  <c r="P298"/>
  <c r="N298"/>
  <c r="M300"/>
  <c r="P300"/>
  <c r="N300"/>
  <c r="M302"/>
  <c r="P302"/>
  <c r="N302"/>
  <c r="M304"/>
  <c r="P304"/>
  <c r="N304"/>
  <c r="M306"/>
  <c r="P306"/>
  <c r="N306"/>
  <c r="M309"/>
  <c r="P309"/>
  <c r="N309"/>
  <c r="M310"/>
  <c r="P310"/>
  <c r="N310"/>
  <c r="M311"/>
  <c r="P311"/>
  <c r="N311"/>
  <c r="M312"/>
  <c r="P312"/>
  <c r="N312"/>
  <c r="M313"/>
  <c r="P313"/>
  <c r="N313"/>
  <c r="M314"/>
  <c r="P314"/>
  <c r="N314"/>
  <c r="M315"/>
  <c r="P315"/>
  <c r="N315"/>
  <c r="M316"/>
  <c r="P316"/>
  <c r="N316"/>
  <c r="M317"/>
  <c r="P317"/>
  <c r="N317"/>
  <c r="M318"/>
  <c r="P318"/>
  <c r="N318"/>
  <c r="M319"/>
  <c r="P319"/>
  <c r="N319"/>
  <c r="M320"/>
  <c r="P320"/>
  <c r="N320"/>
  <c r="M321"/>
  <c r="P321"/>
  <c r="N321"/>
  <c r="M322"/>
  <c r="P322"/>
  <c r="N322"/>
  <c r="M323"/>
  <c r="P323"/>
  <c r="N323"/>
  <c r="M324"/>
  <c r="P324"/>
  <c r="N324"/>
  <c r="M325"/>
  <c r="P325"/>
  <c r="N325"/>
  <c r="M327"/>
  <c r="P327"/>
  <c r="N327"/>
  <c r="M328"/>
  <c r="P328"/>
  <c r="N328"/>
  <c r="M329"/>
  <c r="P329"/>
  <c r="N329"/>
  <c r="M332"/>
  <c r="P332"/>
  <c r="N332"/>
  <c r="M333"/>
  <c r="P333"/>
  <c r="N333"/>
  <c r="M334"/>
  <c r="P334"/>
  <c r="N334"/>
  <c r="M335"/>
  <c r="P335"/>
  <c r="N335"/>
  <c r="M337"/>
  <c r="P337"/>
  <c r="N337"/>
  <c r="M339"/>
  <c r="P339"/>
  <c r="N339"/>
  <c r="M343"/>
  <c r="P343"/>
  <c r="N343"/>
  <c r="M345"/>
  <c r="P345"/>
  <c r="N345"/>
  <c r="M347"/>
  <c r="P347"/>
  <c r="N347"/>
  <c r="M348"/>
  <c r="P348"/>
  <c r="N348"/>
  <c r="M349"/>
  <c r="P349"/>
  <c r="N349"/>
  <c r="M351"/>
  <c r="P351"/>
  <c r="N351"/>
  <c r="M353"/>
  <c r="P353"/>
  <c r="N353"/>
  <c r="M355"/>
  <c r="P355"/>
  <c r="N355"/>
  <c r="M356"/>
  <c r="P356"/>
  <c r="N356"/>
  <c r="M358"/>
  <c r="P358"/>
  <c r="N358"/>
  <c r="M360"/>
  <c r="P360"/>
  <c r="N360"/>
  <c r="M361"/>
  <c r="P361"/>
  <c r="N361"/>
  <c r="M363"/>
  <c r="P363"/>
  <c r="N363"/>
  <c r="M364"/>
  <c r="P364"/>
  <c r="N364"/>
  <c r="M366"/>
  <c r="P366"/>
  <c r="N366"/>
  <c r="M368"/>
  <c r="P368"/>
  <c r="N368"/>
  <c r="M370"/>
  <c r="P370"/>
  <c r="N370"/>
  <c r="M372"/>
  <c r="P372"/>
  <c r="N372"/>
  <c r="M374"/>
  <c r="P374"/>
  <c r="N374"/>
  <c r="M376"/>
  <c r="P376"/>
  <c r="N376"/>
  <c r="M378"/>
  <c r="P378"/>
  <c r="N378"/>
  <c r="M380"/>
  <c r="P380"/>
  <c r="N380"/>
  <c r="M381"/>
  <c r="P381"/>
  <c r="N381"/>
  <c r="M383"/>
  <c r="P383"/>
  <c r="N383"/>
  <c r="M385"/>
  <c r="P385"/>
  <c r="N385"/>
  <c r="M387"/>
  <c r="P387"/>
  <c r="N387"/>
  <c r="M389"/>
  <c r="P389"/>
  <c r="N389"/>
  <c r="M391"/>
  <c r="P391"/>
  <c r="N391"/>
  <c r="M392"/>
  <c r="P392"/>
  <c r="N392"/>
  <c r="M393"/>
  <c r="P393"/>
  <c r="N393"/>
  <c r="M394"/>
  <c r="P394"/>
  <c r="N394"/>
  <c r="M395"/>
  <c r="P395"/>
  <c r="N395"/>
  <c r="M396"/>
  <c r="P396"/>
  <c r="N396"/>
  <c r="M397"/>
  <c r="P397"/>
  <c r="N397"/>
  <c r="M399"/>
  <c r="P399"/>
  <c r="N399"/>
  <c r="M401"/>
  <c r="P401"/>
  <c r="N401"/>
  <c r="M403"/>
  <c r="P403"/>
  <c r="N403"/>
  <c r="M405"/>
  <c r="P405"/>
  <c r="N405"/>
  <c r="M407"/>
  <c r="P407"/>
  <c r="N407"/>
  <c r="M409"/>
  <c r="P409"/>
  <c r="N409"/>
  <c r="M411"/>
  <c r="P411"/>
  <c r="N411"/>
  <c r="M413"/>
  <c r="P413"/>
  <c r="N413"/>
  <c r="M415"/>
  <c r="P415"/>
  <c r="N415"/>
  <c r="M419"/>
  <c r="P419"/>
  <c r="N419"/>
  <c r="M421"/>
  <c r="P421"/>
  <c r="N421"/>
  <c r="M422"/>
  <c r="P422"/>
  <c r="N422"/>
  <c r="M424"/>
  <c r="P424"/>
  <c r="N424"/>
  <c r="M426"/>
  <c r="P426"/>
  <c r="N426"/>
  <c r="M428"/>
  <c r="P428"/>
  <c r="N428"/>
  <c r="M429"/>
  <c r="P429"/>
  <c r="N429"/>
  <c r="M430"/>
  <c r="P430"/>
  <c r="N430"/>
  <c r="M431"/>
  <c r="P431"/>
  <c r="N431"/>
  <c r="M432"/>
  <c r="P432"/>
  <c r="N432"/>
  <c r="M433"/>
  <c r="P433"/>
  <c r="N433"/>
  <c r="M436"/>
  <c r="P436"/>
  <c r="N436"/>
  <c r="M437"/>
  <c r="P437"/>
  <c r="N437"/>
  <c r="M439"/>
  <c r="P439"/>
  <c r="N439"/>
  <c r="M441"/>
  <c r="P441"/>
  <c r="N441"/>
  <c r="M443"/>
  <c r="P443"/>
  <c r="N443"/>
  <c r="M445"/>
  <c r="P445"/>
  <c r="N445"/>
  <c r="M447"/>
  <c r="P447"/>
  <c r="N447"/>
  <c r="M449"/>
  <c r="P449"/>
  <c r="N449"/>
  <c r="M451"/>
  <c r="P451"/>
  <c r="N451"/>
  <c r="M453"/>
  <c r="P453"/>
  <c r="N453"/>
  <c r="M455"/>
  <c r="P455"/>
  <c r="N455"/>
  <c r="M456"/>
  <c r="P456"/>
  <c r="N456"/>
  <c r="M460"/>
  <c r="P460"/>
  <c r="N460"/>
  <c r="M462"/>
  <c r="P462"/>
  <c r="N462"/>
  <c r="M464"/>
  <c r="P464"/>
  <c r="N464"/>
  <c r="M466"/>
  <c r="P466"/>
  <c r="N466"/>
  <c r="M467"/>
  <c r="P467"/>
  <c r="N467"/>
  <c r="M468"/>
  <c r="P468"/>
  <c r="N468"/>
  <c r="M469"/>
  <c r="P469"/>
  <c r="N469"/>
  <c r="M470"/>
  <c r="P470"/>
  <c r="N470"/>
  <c r="M472"/>
  <c r="P472"/>
  <c r="N472"/>
  <c r="M474"/>
  <c r="P474"/>
  <c r="N474"/>
  <c r="M477"/>
  <c r="P477"/>
  <c r="N477"/>
  <c r="M478"/>
  <c r="P478"/>
  <c r="N478"/>
  <c r="M479"/>
  <c r="P479"/>
  <c r="N479"/>
  <c r="M480"/>
  <c r="P480"/>
  <c r="N480"/>
  <c r="M482"/>
  <c r="P482"/>
  <c r="N482"/>
  <c r="M483"/>
  <c r="P483"/>
  <c r="N483"/>
  <c r="M484"/>
  <c r="P484"/>
  <c r="N484"/>
  <c r="M486"/>
  <c r="P486"/>
  <c r="N486"/>
  <c r="M487"/>
  <c r="P487"/>
  <c r="N487"/>
  <c r="M489"/>
  <c r="P489"/>
  <c r="N489"/>
  <c r="M490"/>
  <c r="P490"/>
  <c r="N490"/>
  <c r="M492"/>
  <c r="P492"/>
  <c r="N492"/>
  <c r="M493"/>
  <c r="P493"/>
  <c r="N493"/>
  <c r="M494"/>
  <c r="P494"/>
  <c r="N494"/>
  <c r="M495"/>
  <c r="P495"/>
  <c r="N495"/>
  <c r="M496"/>
  <c r="P496"/>
  <c r="N496"/>
  <c r="M500"/>
  <c r="P500"/>
  <c r="N500"/>
  <c r="M501"/>
  <c r="P501"/>
  <c r="N501"/>
  <c r="M504"/>
  <c r="P504"/>
  <c r="N504"/>
  <c r="M507"/>
  <c r="P507"/>
  <c r="N507"/>
  <c r="M509"/>
  <c r="P509"/>
  <c r="N509"/>
  <c r="M511"/>
  <c r="P511"/>
  <c r="N511"/>
  <c r="M515"/>
  <c r="P515"/>
  <c r="N515"/>
  <c r="M517"/>
  <c r="P517"/>
  <c r="N517"/>
  <c r="M519"/>
  <c r="P519"/>
  <c r="N519"/>
  <c r="M521"/>
  <c r="P521"/>
  <c r="N521"/>
  <c r="M523"/>
  <c r="P523"/>
  <c r="N523"/>
  <c r="M525"/>
  <c r="P525"/>
  <c r="N525"/>
  <c r="M527"/>
  <c r="P527"/>
  <c r="N527"/>
  <c r="M529"/>
  <c r="P529"/>
  <c r="N529"/>
  <c r="M531"/>
  <c r="P531"/>
  <c r="N531"/>
  <c r="M533"/>
  <c r="P533"/>
  <c r="N533"/>
  <c r="M535"/>
  <c r="P535"/>
  <c r="N535"/>
  <c r="M537"/>
  <c r="P537"/>
  <c r="N537"/>
  <c r="M539"/>
  <c r="P539"/>
  <c r="N539"/>
  <c r="M541"/>
  <c r="P541"/>
  <c r="N541"/>
  <c r="M543"/>
  <c r="P543"/>
  <c r="N543"/>
  <c r="M545"/>
  <c r="P545"/>
  <c r="N545"/>
  <c r="M549"/>
  <c r="P549"/>
  <c r="N549"/>
  <c r="M550"/>
  <c r="P550"/>
  <c r="N550"/>
  <c r="M551"/>
  <c r="P551"/>
  <c r="N551"/>
  <c r="M554"/>
  <c r="P554"/>
  <c r="N554"/>
  <c r="M556"/>
  <c r="P556"/>
  <c r="N556"/>
  <c r="M560"/>
  <c r="P560"/>
  <c r="N560"/>
  <c r="P26"/>
  <c r="M26"/>
  <c r="N26"/>
  <c r="M12"/>
  <c r="P12"/>
  <c r="M14"/>
  <c r="P14"/>
  <c r="N14"/>
  <c r="M16"/>
  <c r="P16"/>
  <c r="N16"/>
  <c r="M18"/>
  <c r="P18"/>
  <c r="N18"/>
  <c r="M20"/>
  <c r="P20"/>
  <c r="M22"/>
  <c r="P22"/>
  <c r="N22"/>
  <c r="P10"/>
  <c r="N10"/>
  <c r="M10"/>
  <c r="N574"/>
  <c r="P578"/>
  <c r="N580"/>
  <c r="N20"/>
  <c r="N12"/>
  <c r="O578"/>
  <c r="M578"/>
  <c r="N578"/>
  <c r="N582"/>
  <c r="N584"/>
</calcChain>
</file>

<file path=xl/sharedStrings.xml><?xml version="1.0" encoding="utf-8"?>
<sst xmlns="http://schemas.openxmlformats.org/spreadsheetml/2006/main" count="1257" uniqueCount="886">
  <si>
    <t>Canalizaciones por pisoducto chapa de 4 vías completo con cajas de derivación y accesorios</t>
  </si>
  <si>
    <t>034287</t>
  </si>
  <si>
    <t>Boca de tensión común para puestos trabajo</t>
  </si>
  <si>
    <t xml:space="preserve">BC   </t>
  </si>
  <si>
    <t>Tomas en puestos de trabajo, salas de reuniones, recepciones, pool de impresión, etc.</t>
  </si>
  <si>
    <t>034288</t>
  </si>
  <si>
    <t>Boca de de tensión dedicada para puestos trabajo</t>
  </si>
  <si>
    <t>034298</t>
  </si>
  <si>
    <t>Provisión e instalación de cajas de piso de 8 módulos incluye accesorios</t>
  </si>
  <si>
    <t>Pericopios equipados en salas de reuniones y sectores abiertos</t>
  </si>
  <si>
    <t>034303</t>
  </si>
  <si>
    <t>Unicanal 100 x 50 mm</t>
  </si>
  <si>
    <t>Canalizaciones en puestos de trabajo</t>
  </si>
  <si>
    <t>034304</t>
  </si>
  <si>
    <t>Faceplate para unicanal 100 x 50 mm, incluye portabastidores y accesorios</t>
  </si>
  <si>
    <t>034305</t>
  </si>
  <si>
    <t>Boca de iluminación</t>
  </si>
  <si>
    <t>034307</t>
  </si>
  <si>
    <t>Boca de iluminación de emergencia</t>
  </si>
  <si>
    <t>034310</t>
  </si>
  <si>
    <t>Instalación artefactos iluminación</t>
  </si>
  <si>
    <t>034311</t>
  </si>
  <si>
    <t>Instalación artefactos iluminación emergencia</t>
  </si>
  <si>
    <t>034312</t>
  </si>
  <si>
    <t>Instalación carteles evacuación</t>
  </si>
  <si>
    <t>034316</t>
  </si>
  <si>
    <t>Efecto de iluminación</t>
  </si>
  <si>
    <t>034318</t>
  </si>
  <si>
    <t>Alimentación eléctrica para central detección incendio, camara CCTV, alarma, control acceso, termostato, etc.</t>
  </si>
  <si>
    <t>034319</t>
  </si>
  <si>
    <t>Alimentación eléctrica monofasica a pie de equipos aire acondicionado ( unidades interiores )</t>
  </si>
  <si>
    <t>034320</t>
  </si>
  <si>
    <t>Alimentación eléctrica monofasica a pie de equipos aire acondicionado ( unidades exteriores )</t>
  </si>
  <si>
    <t>034323</t>
  </si>
  <si>
    <t>Alimentación eléctrica a rack</t>
  </si>
  <si>
    <t>034325</t>
  </si>
  <si>
    <t>Tomacorriente de servicio</t>
  </si>
  <si>
    <t>034326</t>
  </si>
  <si>
    <t>Tomacorriente de servicio reforzado</t>
  </si>
  <si>
    <t>Para microondas, expendedoras, termotanques</t>
  </si>
  <si>
    <t>034327</t>
  </si>
  <si>
    <t>Canalizaciones ( cañerías vacias ) para instalación detección de incendio</t>
  </si>
  <si>
    <t>034328</t>
  </si>
  <si>
    <t>Canalizaciones ( cañerías vacias ) para instalación de CCTV</t>
  </si>
  <si>
    <t>034329</t>
  </si>
  <si>
    <t>Canalizaciones ( cañerías vacias ) para instalación de alarmas</t>
  </si>
  <si>
    <t>034330</t>
  </si>
  <si>
    <t>Canalizaciones ( cañerías vacias ) para instalación de control accesos</t>
  </si>
  <si>
    <t>034331</t>
  </si>
  <si>
    <t>Canalizaciones ( cañerías vacias ) para instalación de termostatos</t>
  </si>
  <si>
    <t>034332</t>
  </si>
  <si>
    <t>Canalizaciones ( cañerías vacias ) para señal de TV, proyector, pantalla, etc.</t>
  </si>
  <si>
    <t>034333</t>
  </si>
  <si>
    <t>Canalizaciones ( cañerías vacias ) para instalación de portero eléctrico</t>
  </si>
  <si>
    <t>034336</t>
  </si>
  <si>
    <t>Canalizaciones ( cañerías vacias ) para instalación de tensiones débiles</t>
  </si>
  <si>
    <t>035</t>
  </si>
  <si>
    <t>INSTALACION CABLEADO ESTRUCTURADO</t>
  </si>
  <si>
    <t>035085</t>
  </si>
  <si>
    <t>Incluye la supervisión de obra y auditoría de planos CAO</t>
  </si>
  <si>
    <t>035090</t>
  </si>
  <si>
    <t>Cabling rooms / infraestructura inst.</t>
  </si>
  <si>
    <t>035100</t>
  </si>
  <si>
    <t>Boca red Cat. 6E para voz, marca AMP</t>
  </si>
  <si>
    <t>6A</t>
  </si>
  <si>
    <t>035103</t>
  </si>
  <si>
    <t>Boca red Cat. 6E para datos, marca AMP</t>
  </si>
  <si>
    <t>035116</t>
  </si>
  <si>
    <t>Patchcords 1,20m Cat. 6E</t>
  </si>
  <si>
    <t>035121</t>
  </si>
  <si>
    <t>Backbones de datos, marca AMP</t>
  </si>
  <si>
    <t>035124</t>
  </si>
  <si>
    <t>Backbone de fibra optica</t>
  </si>
  <si>
    <t>035135</t>
  </si>
  <si>
    <t>Patch panel datos de 24 puertos, marca AMP</t>
  </si>
  <si>
    <t>035145</t>
  </si>
  <si>
    <t>Interracks cobre</t>
  </si>
  <si>
    <t>035146</t>
  </si>
  <si>
    <t>Rack cerrado de pie equipado 40 unidades, sin equipamiento</t>
  </si>
  <si>
    <t>035156</t>
  </si>
  <si>
    <t>Accesorios para Racks ( organizadores verticales, horizontales, etc. )</t>
  </si>
  <si>
    <t>036</t>
  </si>
  <si>
    <t>ARTEFACTOS DE ILUMINACION</t>
  </si>
  <si>
    <t>036036</t>
  </si>
  <si>
    <t>Artefacto cartel de salida ,marca GAMASONIC, modelo DL16 SPAS,convencional 2x8w, permanente</t>
  </si>
  <si>
    <t>036155</t>
  </si>
  <si>
    <t>Artefacto colgante, con lámparas LEDs de 3w, con RGB, control secuencia y control remoto</t>
  </si>
  <si>
    <t>Luminaria especial circular de 3m de diam para la doble altura con Leds</t>
  </si>
  <si>
    <t>036329</t>
  </si>
  <si>
    <t>Artefacto de aplicar tipo B</t>
  </si>
  <si>
    <t>ITEM 1 Artf. Embutido fluorescente  interior con louver de aluminio doble parabolico 3x36w 60cmx60cm</t>
  </si>
  <si>
    <t>036330</t>
  </si>
  <si>
    <t>Artefacto de aplicar tipo C</t>
  </si>
  <si>
    <t>ITEM 2 Luminaria de empotrar orientable frente cuerpo de acero color blanco . dicro gx5.3 1x50w de 9cmx9cm</t>
  </si>
  <si>
    <t>036332</t>
  </si>
  <si>
    <t>Artefacto de embutir tipo D</t>
  </si>
  <si>
    <t>ITEM 3 Luminaria empotrable fija cuerpo de acero y frente de aluminio, difusor de vidrio satinado 2x18w 16cmx16cm</t>
  </si>
  <si>
    <t>036337</t>
  </si>
  <si>
    <t>Artefacto de embutir tipo G</t>
  </si>
  <si>
    <t>ITEM 5 Luminaria embutido lineal cuerpo en aluminio con difusor en acrilico opal color blanco. 1x54w de 120.5cm x 5cm</t>
  </si>
  <si>
    <t>036338</t>
  </si>
  <si>
    <t>Artefacto de aplicar tipo H</t>
  </si>
  <si>
    <t>ITEM 9 Luminaria de empotrar redonda uso interior cuerpo y marco de aluminio, difusor de vidrio satinado color blanco de 2x26w. de 126cmx12cm</t>
  </si>
  <si>
    <t>036343</t>
  </si>
  <si>
    <t>Artefacto de embutir tipo N</t>
  </si>
  <si>
    <t>ITEM 13 Artefacto aplique exterior de pared - halopar 16 1x20/50w color negro. de 10cmx10cm</t>
  </si>
  <si>
    <t>036377</t>
  </si>
  <si>
    <t>Artefacto colgante tipo A1</t>
  </si>
  <si>
    <t>Luminaria de resina traslucida de diam. 80cm para ejecutivos de venta</t>
  </si>
  <si>
    <t>036384</t>
  </si>
  <si>
    <t>Artefacto de aplicar tipo M</t>
  </si>
  <si>
    <t>ITEM 14 Luminaria de empotrar redonda uso interior cuerpo de aluminio, reflector de policarbonato. 3x26w de 31cm diam</t>
  </si>
  <si>
    <t>036394</t>
  </si>
  <si>
    <t>Equipo autónomo emergencia p/artefacto tipo A1</t>
  </si>
  <si>
    <t>036418</t>
  </si>
  <si>
    <t>Artefacto colgante tipo K</t>
  </si>
  <si>
    <t>Tipo tubo area servicios</t>
  </si>
  <si>
    <t>040</t>
  </si>
  <si>
    <t>INSTALACION DETECCION DE INCENDIO</t>
  </si>
  <si>
    <t>040006</t>
  </si>
  <si>
    <t>Panel alarma de incendio 24v, con display y bateria de gel, equipada con 2 zonas ( sist.convencional )</t>
  </si>
  <si>
    <t>Subsistema de extinción bunker</t>
  </si>
  <si>
    <t>040010</t>
  </si>
  <si>
    <t>Detector de humo óptico ó fotoeléctrico, rango temperatura -40º/+70º, incluye base universal ( para áreas operativas y privados )</t>
  </si>
  <si>
    <t>Incluye bases universales y subsistema de extinción bunker</t>
  </si>
  <si>
    <t>040012</t>
  </si>
  <si>
    <t>Pulsador ó avisador de incendio manual, de emergencias</t>
  </si>
  <si>
    <t>040014</t>
  </si>
  <si>
    <t>Sirena ó bocina electrónica de alarma, con luz estroboscópica de 24v</t>
  </si>
  <si>
    <t>040025</t>
  </si>
  <si>
    <t>Bateria de gel, libre mantenimiento</t>
  </si>
  <si>
    <t>040034</t>
  </si>
  <si>
    <t>Módulos control y monitoreo para sist.analógico</t>
  </si>
  <si>
    <t>040035</t>
  </si>
  <si>
    <t>Avisador manual para sist.analógico</t>
  </si>
  <si>
    <t>040036</t>
  </si>
  <si>
    <t>Supervisión de obra y audditoría de planos CAO</t>
  </si>
  <si>
    <t>040037</t>
  </si>
  <si>
    <t>Ingeniería especifica de detección de incendios</t>
  </si>
  <si>
    <t>Mano de obra y materiales de conexionado y montaje. Puesta en marcha y entrenamiento</t>
  </si>
  <si>
    <t>040038</t>
  </si>
  <si>
    <t>SON PESOS:  un millón novecientos cincuenta y conco mil doscientos cuarenta y cinco con 55/100 + IVA</t>
  </si>
  <si>
    <t>21 de Abril de 2014</t>
  </si>
  <si>
    <t>Unidad de control central de detección y aviso de incendio microprocesada, multiplex avanzada, direccionable analógica algorítmica. Capacidad 2 lazos para 126 dispositivos c/u. Sello UL.</t>
  </si>
  <si>
    <t>045</t>
  </si>
  <si>
    <t>INSTALACION AIRE ACONDICIONADO Y CALEFACCION</t>
  </si>
  <si>
    <t>045026</t>
  </si>
  <si>
    <t>Planos conforme a obra, confección de balance térmico,entrega de manuales operación y mantenimiento, mediciones, regulación de caudales, y puesta en marcha del sistema.</t>
  </si>
  <si>
    <t>045057</t>
  </si>
  <si>
    <t>045076</t>
  </si>
  <si>
    <t>Sistema MULTISPLIT VRV tipo BAJA SILUETA; unidad interior ( evaporadora ), para conductos</t>
  </si>
  <si>
    <t>045104</t>
  </si>
  <si>
    <t>Izado de equipos en obra</t>
  </si>
  <si>
    <t>Corresponde al movimiento de los equipos a la obra</t>
  </si>
  <si>
    <t>045110</t>
  </si>
  <si>
    <t>Ventiladores tipo centrifugo; en instalación de extracción aire en núcleos sanitarios, para conductos chapa galvanizada</t>
  </si>
  <si>
    <t>045114</t>
  </si>
  <si>
    <t>Sistema SPLIT ( convencional ); unidad interior y exterior</t>
  </si>
  <si>
    <t>045129</t>
  </si>
  <si>
    <t>Provisión y montaje de control termostatizados para FAN COILS</t>
  </si>
  <si>
    <t>No para FAN COILS Controles de los VRV</t>
  </si>
  <si>
    <t>045144</t>
  </si>
  <si>
    <t>Instalación eléctrica para equipos</t>
  </si>
  <si>
    <t>045166</t>
  </si>
  <si>
    <t>Persianas motorizadas con termostato de ambiente</t>
  </si>
  <si>
    <t>Precio global</t>
  </si>
  <si>
    <t>045183</t>
  </si>
  <si>
    <t>Sistema SPLIT; tipo baja silueta, unidad interior y exterior, frío solo</t>
  </si>
  <si>
    <t>045193</t>
  </si>
  <si>
    <t>Sistema VRV FRIO-CALOR Simultaneo.Provision y Montaje</t>
  </si>
  <si>
    <t>La unidad corresponde a cada equipo</t>
  </si>
  <si>
    <t>045213</t>
  </si>
  <si>
    <t>Puesta en marcha y regulación</t>
  </si>
  <si>
    <t>045239</t>
  </si>
  <si>
    <t>Cañerías de cobre y aislaciones.</t>
  </si>
  <si>
    <t>045240</t>
  </si>
  <si>
    <t>Conductos y aislaciones.</t>
  </si>
  <si>
    <t>045241</t>
  </si>
  <si>
    <t>Rejas y difusores.</t>
  </si>
  <si>
    <t>045246</t>
  </si>
  <si>
    <t>Cañería de refrigerante, aislación, buses de comunicaciones</t>
  </si>
  <si>
    <t>Cantidad global</t>
  </si>
  <si>
    <t>048</t>
  </si>
  <si>
    <t>GRAFICA Y SEÑALIZACION</t>
  </si>
  <si>
    <t>048006</t>
  </si>
  <si>
    <t>Vinilos; impresos y/o especiales</t>
  </si>
  <si>
    <t>048009</t>
  </si>
  <si>
    <t>Logos corpóreos; en MDF pintado</t>
  </si>
  <si>
    <t>050</t>
  </si>
  <si>
    <t>AISLACIONES</t>
  </si>
  <si>
    <t>050002</t>
  </si>
  <si>
    <t>Aislación lana vidrio pesada; panel rígido lana vidrio, espesor 50mm, densidad 35 kg/m3</t>
  </si>
  <si>
    <t>051</t>
  </si>
  <si>
    <t>CORTINAS Y PERSIANAS</t>
  </si>
  <si>
    <t>051037</t>
  </si>
  <si>
    <t>BANDAS VERTICALES; ancho 9cm, tela poliéster, accionamiento a cordón</t>
  </si>
  <si>
    <t>Frentes internos de salas de reuniones de entrepiso</t>
  </si>
  <si>
    <t>051038</t>
  </si>
  <si>
    <t>Instalación standard cortina manual BANDAS VERTICALES</t>
  </si>
  <si>
    <t>Y DE TELA</t>
  </si>
  <si>
    <t>051044</t>
  </si>
  <si>
    <t>Cortina de tela, con guia y riel circular</t>
  </si>
  <si>
    <t>Frente doble altura de salas de reuniones</t>
  </si>
  <si>
    <t>052</t>
  </si>
  <si>
    <t>MUEBLES ESPECIALES</t>
  </si>
  <si>
    <t>052006</t>
  </si>
  <si>
    <t>Muebles de guardado</t>
  </si>
  <si>
    <t>M2-SS Guardado tesorería Subsuelo. Mueble bajo y alto con espacio para impresoras.</t>
  </si>
  <si>
    <t>052007</t>
  </si>
  <si>
    <t>Mueble de recepción</t>
  </si>
  <si>
    <t>M1-PB. Recepción circular Planta Baja. Placa de MDF enchapado corian. Con estructura metálica tubo 50x25.</t>
  </si>
  <si>
    <t>052011</t>
  </si>
  <si>
    <t>Mesa de apoyo para sala de reuniones</t>
  </si>
  <si>
    <t>M10 - EP - Sala de escrituras</t>
  </si>
  <si>
    <t>052016</t>
  </si>
  <si>
    <t>M5-PB.Recepción acceso oficinas en Planta Baja, mueble laqueado con detalle en acero inoxidable.</t>
  </si>
  <si>
    <t>052021</t>
  </si>
  <si>
    <t>Modulos expositores</t>
  </si>
  <si>
    <t>M4-PB. Corresponde a módulos de exhibición de productos + área de cafetería.</t>
  </si>
  <si>
    <t>052025</t>
  </si>
  <si>
    <t>Mueble de café</t>
  </si>
  <si>
    <t>M3-SS M6-EP Corresponde a mueble bajo mesada y alacena de office.</t>
  </si>
  <si>
    <t>052026</t>
  </si>
  <si>
    <t>Estantes frente</t>
  </si>
  <si>
    <t>M6-PB. Corresponde a mesadas de atención sector vigilancia</t>
  </si>
  <si>
    <t>052055</t>
  </si>
  <si>
    <t>Mueble Coffee</t>
  </si>
  <si>
    <t>M9-EP. Area de vending correspondiente a banca privada - Zafiro</t>
  </si>
  <si>
    <t>052064</t>
  </si>
  <si>
    <t>Mueble Asistentes</t>
  </si>
  <si>
    <t>M1-EP. Corresponde a recepción banca privada Zafiro</t>
  </si>
  <si>
    <t>052090</t>
  </si>
  <si>
    <t>Mueble Lockers Baños ( Etapa Nº 2 y 3 )</t>
  </si>
  <si>
    <t>M5-EP. Lockers de guardado</t>
  </si>
  <si>
    <t>052102</t>
  </si>
  <si>
    <t>Mueble de guardado tipo 1</t>
  </si>
  <si>
    <t>M7-PB. Corresponde a copy area sector back office</t>
  </si>
  <si>
    <t>052120</t>
  </si>
  <si>
    <t>Mueble Copy Area</t>
  </si>
  <si>
    <t>M8-EP. Copy Area. Mueble en mdf, terminacion melamina blanca,para area de copiado. Con estantes regulables, y tirador tipo j.</t>
  </si>
  <si>
    <t>052123</t>
  </si>
  <si>
    <t>Puesto de atención especial</t>
  </si>
  <si>
    <t>M3-PB. Corresponde a Oficiales de Cuenta, Meuebles especiales realizados en mdf laqueados, con respaldo revestido en madera.</t>
  </si>
  <si>
    <t>052124</t>
  </si>
  <si>
    <t>Puesto de Atención rápida</t>
  </si>
  <si>
    <t>M2-PB. Corresponde a cajas de atencion al publico, sector sucursal, Planta Baja.</t>
  </si>
  <si>
    <t>052131</t>
  </si>
  <si>
    <t>Mueble especial  cajero</t>
  </si>
  <si>
    <t>M1-SS. Corresponde a sala de pagos especiales, boxs de Subsuelo</t>
  </si>
  <si>
    <t>052133</t>
  </si>
  <si>
    <t>Mueble de guardado Especial (segun descripcion)</t>
  </si>
  <si>
    <t>M2-3-4-EP. Mueble enchapado en madera roble natural, con espacio para TV cafetera y guardado.</t>
  </si>
  <si>
    <t>064</t>
  </si>
  <si>
    <t>LIMPIEZA DE OBRA</t>
  </si>
  <si>
    <t>064001</t>
  </si>
  <si>
    <t>Limpieza de obra diaria</t>
  </si>
  <si>
    <t>064002</t>
  </si>
  <si>
    <t>Limpieza de obra final</t>
  </si>
  <si>
    <t>064004</t>
  </si>
  <si>
    <t>Limpieza de vidrios, internos y/o externos accesibles</t>
  </si>
  <si>
    <t>071</t>
  </si>
  <si>
    <t>ASCENSORES</t>
  </si>
  <si>
    <t>071003</t>
  </si>
  <si>
    <t>Ascensor hidraulico</t>
  </si>
  <si>
    <t>Nuevo ascensor que comunica PB con Subsuelo</t>
  </si>
  <si>
    <t>071005</t>
  </si>
  <si>
    <t>Montacargas</t>
  </si>
  <si>
    <t>Montabilletes</t>
  </si>
  <si>
    <t>073</t>
  </si>
  <si>
    <t>SEGURIDAD E HIGIENE</t>
  </si>
  <si>
    <t>068020</t>
  </si>
  <si>
    <t>Técnico en Seguridad e Higiene</t>
  </si>
  <si>
    <t>Tecnico permanente en obra</t>
  </si>
  <si>
    <t/>
  </si>
  <si>
    <t>SUBTOTAL OBRA</t>
  </si>
  <si>
    <t>099</t>
  </si>
  <si>
    <t>GASTOS GENERALES Y BENEFICIO</t>
  </si>
  <si>
    <t>H</t>
  </si>
  <si>
    <t>099002</t>
  </si>
  <si>
    <t>Beneficio</t>
  </si>
  <si>
    <t>099004</t>
  </si>
  <si>
    <t>Gastos Generales</t>
  </si>
  <si>
    <t>TOTAL OBRA</t>
  </si>
  <si>
    <t>098</t>
  </si>
  <si>
    <t>HONORARIOS PROFESIONALES</t>
  </si>
  <si>
    <t>098003</t>
  </si>
  <si>
    <t>Anteproyecto</t>
  </si>
  <si>
    <t>098004</t>
  </si>
  <si>
    <t>Proyecto Ejecutivo</t>
  </si>
  <si>
    <t>098005</t>
  </si>
  <si>
    <t>Dirección de Obra</t>
  </si>
  <si>
    <t>098006</t>
  </si>
  <si>
    <t>Documentación y Planos conforme a Obra</t>
  </si>
  <si>
    <t>Total Presupuesto</t>
  </si>
  <si>
    <t>Certificación anterior</t>
  </si>
  <si>
    <t>Certificación presente</t>
  </si>
  <si>
    <t>Certificación acumulada</t>
  </si>
  <si>
    <t>%</t>
  </si>
  <si>
    <t>Monto</t>
  </si>
  <si>
    <t>(1)</t>
  </si>
  <si>
    <r>
      <t>(3)</t>
    </r>
    <r>
      <rPr>
        <sz val="10"/>
        <rFont val="Arial"/>
        <family val="2"/>
      </rPr>
      <t>= (1)-(2)</t>
    </r>
  </si>
  <si>
    <t>TOTALES</t>
  </si>
  <si>
    <t>CERTIFICADO</t>
  </si>
  <si>
    <t>TOTAL A PAGAR POR EL PRESENTE CERTIFICADO Nº1</t>
  </si>
  <si>
    <t>NO INCLUYE IVA</t>
  </si>
  <si>
    <t>DESACOPIO ANTICIPO (60% )</t>
  </si>
  <si>
    <t>CERTIFICADO NUMERO:</t>
  </si>
  <si>
    <t>FECHA:</t>
  </si>
  <si>
    <r>
      <t>(2)</t>
    </r>
    <r>
      <rPr>
        <sz val="10"/>
        <color indexed="8"/>
        <rFont val="Calibri"/>
        <family val="2"/>
      </rPr>
      <t>=60% de (1)</t>
    </r>
  </si>
  <si>
    <t>Cliente:</t>
  </si>
  <si>
    <t>BANCO INDUSTRIAL S.A.</t>
  </si>
  <si>
    <t>Obra:</t>
  </si>
  <si>
    <t>OBRA SUCURSAL SARMIENTO 530 (SS-PB-EP)</t>
  </si>
  <si>
    <t>Presupuesto:</t>
  </si>
  <si>
    <t>2041  - Versión: 3  - Anexo: 0</t>
  </si>
  <si>
    <t>Fecha:</t>
  </si>
  <si>
    <t>Rubro-Item</t>
  </si>
  <si>
    <t>Descripción</t>
  </si>
  <si>
    <t>O/A</t>
  </si>
  <si>
    <t>Cant.</t>
  </si>
  <si>
    <t>UM</t>
  </si>
  <si>
    <t>P. Unit.</t>
  </si>
  <si>
    <t>P. Total</t>
  </si>
  <si>
    <t>001</t>
  </si>
  <si>
    <t>PRELIMINARES</t>
  </si>
  <si>
    <t>R</t>
  </si>
  <si>
    <t>001008</t>
  </si>
  <si>
    <t>Obrador, módulo oficina alquiler</t>
  </si>
  <si>
    <t xml:space="preserve">MES  </t>
  </si>
  <si>
    <t>Corresponde al armado de obradores, baños para el personal, comedor y pañoles de acopio de materiales</t>
  </si>
  <si>
    <t>001015</t>
  </si>
  <si>
    <t>Andamios tubulares, con tablones pino Brasil, incluye accesorios, alquiler</t>
  </si>
  <si>
    <t>Para trabajos inetriores en doble altura</t>
  </si>
  <si>
    <t>001016</t>
  </si>
  <si>
    <t>Andamios tubulares, con tablones de chapa reforzada, incluye accesorios, alquiler</t>
  </si>
  <si>
    <t>Torre de acceso de materiales desde playa de estacionamiento hasta azoteas. Incluye un operador.</t>
  </si>
  <si>
    <t>001019</t>
  </si>
  <si>
    <t>Protecciones para interiores ( nylon y cartón corrugado )</t>
  </si>
  <si>
    <t xml:space="preserve">M2   </t>
  </si>
  <si>
    <t>La unidad corresponde a un Global de materiales para proteger alfombras, mobiliarios, artefactos, etc.</t>
  </si>
  <si>
    <t>001020</t>
  </si>
  <si>
    <t>Matafuegos reglamentarios</t>
  </si>
  <si>
    <t xml:space="preserve">UN   </t>
  </si>
  <si>
    <t>Para uso durante la ejecución de la obra</t>
  </si>
  <si>
    <t>001035</t>
  </si>
  <si>
    <t>Sereno de Obra</t>
  </si>
  <si>
    <t xml:space="preserve">DIA  </t>
  </si>
  <si>
    <t>La unidad corresponde a MES. Se prevé una vigilancia las 24hs que custodie el ingreso y retiro del personal y los materiales de obra.</t>
  </si>
  <si>
    <t>001038</t>
  </si>
  <si>
    <t>Oficina técnica de obra</t>
  </si>
  <si>
    <t xml:space="preserve">GL   </t>
  </si>
  <si>
    <t>Reubicaciones sucesivas y armado de oficina según avance de obra</t>
  </si>
  <si>
    <t>002</t>
  </si>
  <si>
    <t>DEMOLICIONES</t>
  </si>
  <si>
    <t>002001</t>
  </si>
  <si>
    <t>Trabajos para demolición  de la Obra en forma completa. Sin núcleo Sanitario</t>
  </si>
  <si>
    <t>Demolición de tesoro existente en forma parcial y retiro de puerta blindada. Demolición de submuración vieja. Pases en losas para la ventilación de los GE, montadinero, losas para recorrido ascensor. incluye refuerzos necesarios en las aperturas de losas.</t>
  </si>
  <si>
    <t>002006</t>
  </si>
  <si>
    <t>Trabajos de demolición de tabiques de mamposteria - ladrillo; esp. 0,10m</t>
  </si>
  <si>
    <t>Apertura de vanos y adintelado en salida de emergencia nueva y patio</t>
  </si>
  <si>
    <t>002007</t>
  </si>
  <si>
    <t>Trabajos de demolición de tabiques de mamposteria - ladrillo, esp. 0,15m</t>
  </si>
  <si>
    <t>Demoler tabiques de sala de telefonía y tableros entrepiso y equipo de aire en planta baja. Tabique del acceso actual al edificio.</t>
  </si>
  <si>
    <t>002023</t>
  </si>
  <si>
    <t>Trabajos para demolición y/o desarmes de pisos ceramicos/porcellanato</t>
  </si>
  <si>
    <t>Retiro de solado existente y carpeta en subsuelo y nivelación de pisos. Retiro de solado en acceso pb.</t>
  </si>
  <si>
    <t>002060</t>
  </si>
  <si>
    <t>Contratacion por alquiler de volquete.</t>
  </si>
  <si>
    <t>002061</t>
  </si>
  <si>
    <t>Mano de obra para carga y descarga de volquetes</t>
  </si>
  <si>
    <t>002100</t>
  </si>
  <si>
    <t>Trabajos de demolición de bovedillas</t>
  </si>
  <si>
    <t>Desmonte de losas cerámicas para pases de ascensor nuevo, ventilación de GE. Incluye el desmonte del entrepiso metálico ubicado en sector de central telefónica.</t>
  </si>
  <si>
    <t>003</t>
  </si>
  <si>
    <t>ESTRUCTURA DE HORMIGON ARMADO</t>
  </si>
  <si>
    <t>003002</t>
  </si>
  <si>
    <t>H. A. Bases excéntricas</t>
  </si>
  <si>
    <t xml:space="preserve">M3   </t>
  </si>
  <si>
    <t>Bases para escaleras de pb y subsuelo.</t>
  </si>
  <si>
    <t>003007</t>
  </si>
  <si>
    <t>H. A. Plateas de fundación</t>
  </si>
  <si>
    <t>Platea para ascensor y base para tabiques de hormigón ascensor</t>
  </si>
  <si>
    <t>003025</t>
  </si>
  <si>
    <t>A la vista H.A. Losas</t>
  </si>
  <si>
    <t>Losas varias para bases de cajeros y tesoros</t>
  </si>
  <si>
    <t>003032</t>
  </si>
  <si>
    <t>H. A. estructura standard esp. promedio 0,25m</t>
  </si>
  <si>
    <t>Caja de pasadizo de ascensor nuevo</t>
  </si>
  <si>
    <t>003033</t>
  </si>
  <si>
    <t>Dado de hormigón  para base de apoyo de columnas metálicas</t>
  </si>
  <si>
    <t>Para columna dentro del tesoro. bases de columnas para soportar viga metalica detras de la misma columna</t>
  </si>
  <si>
    <t>003036</t>
  </si>
  <si>
    <t>H.A. asesoramiento y cálculo estructural</t>
  </si>
  <si>
    <t>Honorarios de calculista para los refuerzos y estructuras a ejecutar</t>
  </si>
  <si>
    <t>003041</t>
  </si>
  <si>
    <t>Recomposicion de losas</t>
  </si>
  <si>
    <t>y tabiques a la vista o sobre cielorrasos de durlock</t>
  </si>
  <si>
    <t>004</t>
  </si>
  <si>
    <t>ALBAÑILERIA</t>
  </si>
  <si>
    <t>004002</t>
  </si>
  <si>
    <t>Mamposteria ladrillo común, elevación, esp. 0,30m</t>
  </si>
  <si>
    <t>En subsuelo y bunker pb</t>
  </si>
  <si>
    <t>004004</t>
  </si>
  <si>
    <t>Mamposteria ladrillo cerámico hueco, elevación, 12x18x33cm</t>
  </si>
  <si>
    <t>En PB</t>
  </si>
  <si>
    <t>004009</t>
  </si>
  <si>
    <t>Colocación de carpinterias, incluye el amurado de marcos y premarcos, puertas y aberturas hasta 1,50m ancho</t>
  </si>
  <si>
    <t>Modificación Puerta y marco ascensor en entrepiso.</t>
  </si>
  <si>
    <t>004012</t>
  </si>
  <si>
    <t>Colocación de barandas metálicas</t>
  </si>
  <si>
    <t xml:space="preserve">ML   </t>
  </si>
  <si>
    <t>En rampas y balconeos</t>
  </si>
  <si>
    <t>004020</t>
  </si>
  <si>
    <t>Reparación de carpetas; incluye el picado</t>
  </si>
  <si>
    <t>En SS, PB y EP</t>
  </si>
  <si>
    <t>004022</t>
  </si>
  <si>
    <t>Carpeta de concreto bajo solados</t>
  </si>
  <si>
    <t>004031</t>
  </si>
  <si>
    <t>Revoque grueso ( jaharro ) en interiores</t>
  </si>
  <si>
    <t>004034</t>
  </si>
  <si>
    <t>Revoque grueso ( jaharro ) bajo revestimientos</t>
  </si>
  <si>
    <t>004046</t>
  </si>
  <si>
    <t>Colocación de porcellanato para pisos, incluye adhesivo y empastinado</t>
  </si>
  <si>
    <t>004057</t>
  </si>
  <si>
    <t>Contrapiso de leca, espesor 15cm</t>
  </si>
  <si>
    <t>004059</t>
  </si>
  <si>
    <t>Reparación y rectificación de revoques interiores existentes</t>
  </si>
  <si>
    <t>004078</t>
  </si>
  <si>
    <t>Membrana asfáltica con foil de aluminio 4mm, provisión y colocación</t>
  </si>
  <si>
    <t>Realización de nueva impermeabilización de patio de entrepiso. Incluye la realización de nueva carpeta.</t>
  </si>
  <si>
    <t>004107</t>
  </si>
  <si>
    <t>Ayuda de gremios</t>
  </si>
  <si>
    <t>Incluye a todos los gremios de la obra, a schindler y a los diferentes proveedores del Bind. Incluye cerco sobre frente calle Sarmiento para el racambio de las carpinterías.</t>
  </si>
  <si>
    <t>004111</t>
  </si>
  <si>
    <t>Revoque fino (enlucido) interior</t>
  </si>
  <si>
    <t>004124</t>
  </si>
  <si>
    <t>Colocación de revestimiento cerámico para muros y/o tabiques, incluye adhesivo y cantoneras de PVC, para baño discapacitados</t>
  </si>
  <si>
    <t>005</t>
  </si>
  <si>
    <t>ESTRUCTURA METALICA</t>
  </si>
  <si>
    <t>005013</t>
  </si>
  <si>
    <t>Estructura metálica existente, adecuación</t>
  </si>
  <si>
    <t>Ajustes y refuerzos metálicos en estructura existente. Para Bunker, para dinteles de nuevas  aberturas de carpinterías y plenos de ventilación de Grupo electrógeno</t>
  </si>
  <si>
    <t>005014</t>
  </si>
  <si>
    <t>Estructura metálica de entrepiso</t>
  </si>
  <si>
    <t>Nuevas losas sector nuevo ascensor en PB, Cierre de losa en nueva escalera a SS, en sector  central telefónica, pleno de AA losa cerámica demolida por encontrarse ne mal aestado, nuevos entrepisos de ampliación.Ver planos de detalle.</t>
  </si>
  <si>
    <t>006</t>
  </si>
  <si>
    <t>TABIQUES EN PLACAS DE ROCA DE YESO</t>
  </si>
  <si>
    <t>006001</t>
  </si>
  <si>
    <t>Tabique de dos caras 0,10 m esp. placa standard 12,5 mm</t>
  </si>
  <si>
    <t>006002</t>
  </si>
  <si>
    <t>Tabique de dos caras 0,10 m esp. placa hidrófuga 12,5 mm</t>
  </si>
  <si>
    <t>006010</t>
  </si>
  <si>
    <t>Tabique de una cara 0,05 m esp. con placa standard 12,5 mm</t>
  </si>
  <si>
    <t>006011</t>
  </si>
  <si>
    <t>Tabique de una cara 0,05 m esp. con placa hidrófuga 12,5 mm</t>
  </si>
  <si>
    <t>006012</t>
  </si>
  <si>
    <t>Tabique de una cara 0,05 m esp. con placa ignífuga 12,5 mm</t>
  </si>
  <si>
    <t>006014</t>
  </si>
  <si>
    <t>Tabique compuesto 0,10 m esp. 1 placa standard + 1 hidrófuga</t>
  </si>
  <si>
    <t>006015</t>
  </si>
  <si>
    <t>Tabique compuesto 0,10 m esp. 1 placa standard + 1 ignífuga</t>
  </si>
  <si>
    <t>006020</t>
  </si>
  <si>
    <t>Tabique de dos caras 0,13 m esp. doble placa standard 12,5 mm + estructura de 70 mm + doble placa standard 12,5 mm</t>
  </si>
  <si>
    <t>006023</t>
  </si>
  <si>
    <t>Revestimiento con placa pegada  standard de 12,5 mm esp.</t>
  </si>
  <si>
    <t>Corresponde a enchapado sobre estructura existente</t>
  </si>
  <si>
    <t>006035</t>
  </si>
  <si>
    <t>Tapacanto de placa standard de 12,5mm</t>
  </si>
  <si>
    <t>006038</t>
  </si>
  <si>
    <t>Cantonera en arista ( provisión y colocación )</t>
  </si>
  <si>
    <t>006039</t>
  </si>
  <si>
    <t>Perfil buña Z</t>
  </si>
  <si>
    <t>006040</t>
  </si>
  <si>
    <t>Perfil para ángulo de ajuste</t>
  </si>
  <si>
    <t>006041</t>
  </si>
  <si>
    <t>Refuerzo de madera de 1" x 2"</t>
  </si>
  <si>
    <t>006053</t>
  </si>
  <si>
    <t>Apertura y cierre para pase de instalaciones varias, incluye tapacanto y cantonera en aristas</t>
  </si>
  <si>
    <t>006056</t>
  </si>
  <si>
    <t>Refuerzo de madera, tipo fenólico, en interior de tabiquería de placa de roca de yeso, medidas 0,40 x 1,00 m,  para refuerzos por fijación de ménsulas, barrales, accesorios, artefactos sanitarios, alacenas de cocinas, etc.</t>
  </si>
  <si>
    <t>Corresponde unidad de medida: UN</t>
  </si>
  <si>
    <t>006058</t>
  </si>
  <si>
    <t>Colocación de puerta simple estandar, incluye refuerzo estructura hierro</t>
  </si>
  <si>
    <t>006064</t>
  </si>
  <si>
    <t>Tabique de dos caras 0,06 m esp. 1 standard + 1 standard 12,5 mm, con estructura de 35 mm</t>
  </si>
  <si>
    <t>006069</t>
  </si>
  <si>
    <t>Revestimiento columna placa std, 3 caras, incluye perfileria</t>
  </si>
  <si>
    <t>006070</t>
  </si>
  <si>
    <t>Revestimiento columna placa std, 4 caras, incluye perfileria</t>
  </si>
  <si>
    <t>008</t>
  </si>
  <si>
    <t>CIELORRASO EN PLACAS DE ROCA DE YESO</t>
  </si>
  <si>
    <t>008001</t>
  </si>
  <si>
    <t>Continuo placa std 12,5mm</t>
  </si>
  <si>
    <t>En SS, PB y Entrepiso</t>
  </si>
  <si>
    <t>008007</t>
  </si>
  <si>
    <t>Banda de ajuste hasta 0,60m</t>
  </si>
  <si>
    <t>En entrepiso</t>
  </si>
  <si>
    <t>008008</t>
  </si>
  <si>
    <t>Banda de ajuste de 0.60m hasta 1,00m</t>
  </si>
  <si>
    <t>008010</t>
  </si>
  <si>
    <t>Salto de nivel hasta 0,60m</t>
  </si>
  <si>
    <t>Corresponde a cierre vertical</t>
  </si>
  <si>
    <t>008015</t>
  </si>
  <si>
    <t>Cajón en "U" desarrollo hasta 1,00m</t>
  </si>
  <si>
    <t>Para las vigas de entrepiso indicadas en plano</t>
  </si>
  <si>
    <t>008016</t>
  </si>
  <si>
    <t>Cajón tipo garganta para iluminacion difusa</t>
  </si>
  <si>
    <t>008018</t>
  </si>
  <si>
    <t>Cajón curvo tipo cornisa</t>
  </si>
  <si>
    <t>008020</t>
  </si>
  <si>
    <t>Nicho para artefacto de iluminación y/o reja aire acondicionado</t>
  </si>
  <si>
    <t>Corresponde a unidad de medida: ML</t>
  </si>
  <si>
    <t>008022</t>
  </si>
  <si>
    <t>Cantonera en arista</t>
  </si>
  <si>
    <t>008023</t>
  </si>
  <si>
    <t>En todo el perimetro de cada local</t>
  </si>
  <si>
    <t>008027</t>
  </si>
  <si>
    <t>Tapa de inspeccion, marco en perfilería T, tapa del material del cielorraso</t>
  </si>
  <si>
    <t>008033</t>
  </si>
  <si>
    <t>Perforación rectangular para artefacto iluminación</t>
  </si>
  <si>
    <t>Artefactos de iluminación de 0.20x0.20m</t>
  </si>
  <si>
    <t>008034</t>
  </si>
  <si>
    <t>Perforación 60x60cm para artefacto iluminación y/o reja-difusor inst. aire acondicionado</t>
  </si>
  <si>
    <t>Rejas y difusores de aire</t>
  </si>
  <si>
    <t>008035</t>
  </si>
  <si>
    <t>Perforación para artefacto iluminación tipo dulux</t>
  </si>
  <si>
    <t>Artefacto diam. 0.30m</t>
  </si>
  <si>
    <t>008036</t>
  </si>
  <si>
    <t>Perforación 10x10cm artefacto iluminación y/o sprinkler</t>
  </si>
  <si>
    <t>Sprinklers</t>
  </si>
  <si>
    <t>008048</t>
  </si>
  <si>
    <t>Frentín cielorraso ó tapacanto horizontal de placa standard de 12,5mm, incluye cantoneras</t>
  </si>
  <si>
    <t>En todo el perimetro del entrepiso que da al salón</t>
  </si>
  <si>
    <t>009</t>
  </si>
  <si>
    <t>CIELORRASO MODULAR</t>
  </si>
  <si>
    <t>009003</t>
  </si>
  <si>
    <t>Cielorraso modular 610 x 610 mm, marca DURLOCK ó KNAUF, con placas de roca de yeso con revestimiento vinílico, espesor 6,4 mm, estructura DM/Standard 25mm x 32mm alto (incluye material y mano obra)</t>
  </si>
  <si>
    <t>El precio corresponde a placa marca OWA Modelo Sirius</t>
  </si>
  <si>
    <t>009014</t>
  </si>
  <si>
    <t>Perfil "T" (material y mano obra)</t>
  </si>
  <si>
    <t>009015</t>
  </si>
  <si>
    <t>Perfil perimetral "L" (material y mano obra)</t>
  </si>
  <si>
    <t>010</t>
  </si>
  <si>
    <t>CIELORRASOS ESPECIALES</t>
  </si>
  <si>
    <t>010014</t>
  </si>
  <si>
    <t>Cielorraso metálico, placas tipo bandejas en acero galvanizado, con placas fonoabsorvente de lana vidrio liviana, Modelo .....espesor ....mm, estructura... ( material y mano obra )</t>
  </si>
  <si>
    <t>Celorraso de MDF laqueado negro con perforaciones y tubos de acrilico</t>
  </si>
  <si>
    <t>010019</t>
  </si>
  <si>
    <t>Cielorraso de alucobond en acceso fachada</t>
  </si>
  <si>
    <t>Celorraso de roble natural con perforaciones y tubos de acrilico</t>
  </si>
  <si>
    <t>012</t>
  </si>
  <si>
    <t>PISOS ALFOMBRADOS</t>
  </si>
  <si>
    <t>012149</t>
  </si>
  <si>
    <t>Instalación de alfombra modular, marca Atlantis; incluye la provisión de adhesivo con memoria</t>
  </si>
  <si>
    <t>012192</t>
  </si>
  <si>
    <t>Instalación de alfombra en rollo, incluye adhesivo</t>
  </si>
  <si>
    <t>012225</t>
  </si>
  <si>
    <t>Alfombra en rollo marca ATLANTIS/MERITO, modelo Elite, pelo cortado liso, tejido tufting, material 100% Nylon Antron; para aplicación comercial, alto transito.</t>
  </si>
  <si>
    <t>EP espacios comune banca privadaq</t>
  </si>
  <si>
    <t>012233</t>
  </si>
  <si>
    <t>Alfombra modular marca C&amp;A/TANDUS/MERITO, modelo CHROMA, baldosas 18X18"/24X24"/36X36",  textura bouclé, tejido loop, material Antron Lumena® Solution Dyed Nylon, para aplicación de alto tránsito comercial. Base ER3  o ETHOS (SIN PVC) (solamente provisión)</t>
  </si>
  <si>
    <t>Alfombra modula Atlantis LNE a instalar en areas operativas de SS, PB y EP</t>
  </si>
  <si>
    <t>013</t>
  </si>
  <si>
    <t>PISOS DE MADERA / FLOTANTES</t>
  </si>
  <si>
    <t>013039</t>
  </si>
  <si>
    <t>Piso madera Roble Americano ( material )</t>
  </si>
  <si>
    <t>Piso de lapacho para el puente en entrepiso.</t>
  </si>
  <si>
    <t>014</t>
  </si>
  <si>
    <t>PISOS CERAMICOS / PORCELLANATO</t>
  </si>
  <si>
    <t>014051</t>
  </si>
  <si>
    <t>PORCELANATO ILVA DESERTS PULIDO 60*60 RECTIFICADO LINEA ECOLAND</t>
  </si>
  <si>
    <t>Quartzo 60x120</t>
  </si>
  <si>
    <t>014054</t>
  </si>
  <si>
    <t>Piso Porcellanto</t>
  </si>
  <si>
    <t>Legni Simil madera para instalar en sanitarios</t>
  </si>
  <si>
    <t>014058</t>
  </si>
  <si>
    <t>Mano obra por calados para antideslizante en porcellanatos</t>
  </si>
  <si>
    <t>015</t>
  </si>
  <si>
    <t>PISOS VINILICOS / LINOLEUM / PVC / GOMA</t>
  </si>
  <si>
    <t>015001</t>
  </si>
  <si>
    <t>Capa Niveladora</t>
  </si>
  <si>
    <t>015008</t>
  </si>
  <si>
    <t>Piso vinilico FADEMAC  Pavifloor. Esp.: 2 mm</t>
  </si>
  <si>
    <t>O similar</t>
  </si>
  <si>
    <t>015038</t>
  </si>
  <si>
    <t>Instalacion piso vinilico en rollo</t>
  </si>
  <si>
    <t>015042</t>
  </si>
  <si>
    <t>Cordon de soldarura para piso de goma en rollo (provision y colocacion)</t>
  </si>
  <si>
    <t>015046</t>
  </si>
  <si>
    <t>Hidroencerado, terminacion superficie para pisos vinilicos</t>
  </si>
  <si>
    <t>016</t>
  </si>
  <si>
    <t>PISOS TECNICOS</t>
  </si>
  <si>
    <t>016004</t>
  </si>
  <si>
    <t>Piso técnico, marca PLADUR, placas acero/cemento espesor 0,6mm de 600x600mm con revestimiento y terminación laminado melamínico, con pedestal regulable hasta altura 150/200mm, se incluyen barras de arriostramiento ( provisión material )</t>
  </si>
  <si>
    <t>En sala de tableros y UPS</t>
  </si>
  <si>
    <t>016009</t>
  </si>
  <si>
    <t>Colocación e instalación de piso técnico nuevo</t>
  </si>
  <si>
    <t>016010</t>
  </si>
  <si>
    <t>Cortes, calados y perforaciones</t>
  </si>
  <si>
    <t>017</t>
  </si>
  <si>
    <t>PISOS ESPECIALES</t>
  </si>
  <si>
    <t>017009</t>
  </si>
  <si>
    <t>Micropiso de cemento</t>
  </si>
  <si>
    <t>Incluye pintura epoxi. En sala GE en Subsuelo.</t>
  </si>
  <si>
    <t>019</t>
  </si>
  <si>
    <t>REVESTIMIENTOS DE MADERA</t>
  </si>
  <si>
    <t>019001</t>
  </si>
  <si>
    <t>Revestimientos de madera</t>
  </si>
  <si>
    <t>En salas de reuniones de EP</t>
  </si>
  <si>
    <t>020</t>
  </si>
  <si>
    <t>REVESTIMIENTOS CERAMICOS / PORCELLANATO</t>
  </si>
  <si>
    <t>020028</t>
  </si>
  <si>
    <t>ATRIM, varillas listeles acero inoxidable cuadrado 30mm, largo 2,50m</t>
  </si>
  <si>
    <t>020042</t>
  </si>
  <si>
    <t>Revestimiento Porcellanto</t>
  </si>
  <si>
    <t>Para baños</t>
  </si>
  <si>
    <t>021</t>
  </si>
  <si>
    <t>REVESTIMIENTOS ESPECIALES</t>
  </si>
  <si>
    <t>021016</t>
  </si>
  <si>
    <t>MURESCO, colocación papel vinilico, incluye adhesivo</t>
  </si>
  <si>
    <t>022</t>
  </si>
  <si>
    <t>ZOCALOS Y GUARDASILLAS</t>
  </si>
  <si>
    <t>022002</t>
  </si>
  <si>
    <t>Zócalo MDF para pintar, de 1/2" x 3" ó 4" ( provisión, corte y colocación )</t>
  </si>
  <si>
    <t>022005</t>
  </si>
  <si>
    <t>Zócalo en acero inoxidable terminación pulido mate, altura 7 a 10cm ( provisión, corte y colocación )</t>
  </si>
  <si>
    <t>023</t>
  </si>
  <si>
    <t>PINTURA</t>
  </si>
  <si>
    <t>023003</t>
  </si>
  <si>
    <t>Preparación y pintado de cielorraso con látex común, hasta 3,20m altura</t>
  </si>
  <si>
    <t>023006</t>
  </si>
  <si>
    <t>Preparación y pintado de muros y tabiques con látex mate, mediante sistema tintométrico, hasta 3,20m altura</t>
  </si>
  <si>
    <t>023007</t>
  </si>
  <si>
    <t>Preparación y pintado de muros y tabiques con látex satinado, hasta 3,20m altura</t>
  </si>
  <si>
    <t>023011</t>
  </si>
  <si>
    <t>Enduído al yeso para muros y tabiques existentes, hasta 3,20m altura</t>
  </si>
  <si>
    <t>023012</t>
  </si>
  <si>
    <t>Pintado de marcos de puertas placas simples, con esmalte sintético mate, incluye preparación, 1 mano fondo sintético y 2 de acabado</t>
  </si>
  <si>
    <t>023013</t>
  </si>
  <si>
    <t>Pintado de hojas de puertas placas simples, con esmalte sintético mate, incluye preparación, 1 mano fondo sintético y 2 de acabado</t>
  </si>
  <si>
    <t>023014</t>
  </si>
  <si>
    <t>Limpieza y pintado de puertas existentes</t>
  </si>
  <si>
    <t>023015</t>
  </si>
  <si>
    <t>Pintado de zócalos de madera/MDF</t>
  </si>
  <si>
    <t>023018</t>
  </si>
  <si>
    <t>Pintado de muros exteriores con látex acrílico ( Duralba impermeabilizante con sellado de fisuras ó similar ), hasta 3,20m altura</t>
  </si>
  <si>
    <t>023021</t>
  </si>
  <si>
    <t>Pintura para cañerías de instalación eléctrica, en esmalte sintetico mate, brillante o satinado</t>
  </si>
  <si>
    <t>y perfiles Doble T a la vista</t>
  </si>
  <si>
    <t>024</t>
  </si>
  <si>
    <t>CARPINTERIAS DE MADERA Y HERRAJES</t>
  </si>
  <si>
    <t>024001</t>
  </si>
  <si>
    <t>Puerta placa simple ,std. para pintar; con marco  de chapa</t>
  </si>
  <si>
    <t>Puerta  P4 de 80cm</t>
  </si>
  <si>
    <t>024023</t>
  </si>
  <si>
    <t>Puerta especial, simple hoja , para pintar , a medida</t>
  </si>
  <si>
    <t>Puerta P5 de 70cm</t>
  </si>
  <si>
    <t>024059</t>
  </si>
  <si>
    <t>Puerta  placa , herrajes comunes y cerradura común, marco chapa BWG 16 para tabique 0,15m, hoja en MDF para pintar</t>
  </si>
  <si>
    <t>Puerta P3 de 90cm</t>
  </si>
  <si>
    <t>024085</t>
  </si>
  <si>
    <t>Puerta especial, simple hoja , laqueada , a medida</t>
  </si>
  <si>
    <t>Puerta laqueada color negro brillante en salas de reunión Zafiro EP</t>
  </si>
  <si>
    <t>025</t>
  </si>
  <si>
    <t>CARPINTERIAS DE ALUMINIO</t>
  </si>
  <si>
    <t>025003</t>
  </si>
  <si>
    <t>ALUAR línea A30-NEWS</t>
  </si>
  <si>
    <t>Incluye vidrio 5+5 - Carpinterías de fachada sobre calle Sarmiento</t>
  </si>
  <si>
    <t>026</t>
  </si>
  <si>
    <t>HERRERIA</t>
  </si>
  <si>
    <t>026003</t>
  </si>
  <si>
    <t>Baranda en acero inoxidable pulido mate p/escaleras de tramos rectos; pasamanos, dos travesaños, parantes y planchuelas hierro, con una mano de convertidor de óxido, altura 0,90m ( provisión y colocación )</t>
  </si>
  <si>
    <t>Los pasamanos llevaran el mismo herraje de sostén de los escalones de la escalera para sostener los cristales de cierre de  protección.. Ver detalle en plano.</t>
  </si>
  <si>
    <t>026018</t>
  </si>
  <si>
    <t>Puerta simple, marco y hoja en chapa doblada BWG Nº 14, bisagras a munición, c/cerradura seguridad Acytra ó similar, de ancho 0,90 x altura 2,00m, con una mano de convertidor de óxido ( provisión y colocación )</t>
  </si>
  <si>
    <t>Puerta P2 - Acceso a ATM.</t>
  </si>
  <si>
    <t>026020</t>
  </si>
  <si>
    <t>Plataforma p/apoyo equipos aire acondicionado y/o extracción aire, consistente en estructura metálica, perfileria hierro ángulo, hierro T y malla ó metal desplegado ó expandido pesado apoyo, pasamanos perimetral tubo 50x20mm y travesaños y parantes</t>
  </si>
  <si>
    <t>Son 8 equipos que van colgados en el extrerior</t>
  </si>
  <si>
    <t>026031</t>
  </si>
  <si>
    <t>Escalera especial según proyecto, con estructura de apoyo metálica ó en acero inoxidable terminación pulido mate, escalones revestidos en cristal ( provisión y colocación )</t>
  </si>
  <si>
    <t>Escalera compuesta por tubos rectangulares laterales unidos por herrajes para tomar los escalones de  cristal. . Ver detalle en planos.</t>
  </si>
  <si>
    <t>026037</t>
  </si>
  <si>
    <t>Puerta contra incendio F60, hoja ciega doble chapa ignífuga, con barra antipánico y cerradura, para tabique 0,15m, de ancho 0,80m x altura 2,00m, con certificación del INTI-CECON</t>
  </si>
  <si>
    <t>Puerta P7 - P9 - P10</t>
  </si>
  <si>
    <t>026047</t>
  </si>
  <si>
    <t>Refuerzo metálico p/carpintería vidriada; caño estructural hierro 60x60 ó 70x70 ó 70x30mm, abulonado a losa Hº Aº, con una mano de convertidor de óxido ( provisión y colocación )</t>
  </si>
  <si>
    <t>Para sostén de puertas vidriadas de abrir y corredizas de</t>
  </si>
  <si>
    <t>026050</t>
  </si>
  <si>
    <t>Revestimiento para columnas en chapa cromada</t>
  </si>
  <si>
    <t>Unidad M2. Revistimientos de acero inoxidable de columnas en PB sucursal.</t>
  </si>
  <si>
    <t>026055</t>
  </si>
  <si>
    <t>Chapa plegada para cubrir cañería aire acondicionado</t>
  </si>
  <si>
    <t>y para cierre de frente en fachada sobra calle Sarmiento cubriendo el encuentro del entrepiso metálico contra el cerramiento de vidrio</t>
  </si>
  <si>
    <t>026058</t>
  </si>
  <si>
    <t>Barandas y/o pasamanos en acero inoxidable</t>
  </si>
  <si>
    <t>A instalar en rampa PB</t>
  </si>
  <si>
    <t>026063</t>
  </si>
  <si>
    <t>Plataforma p/apoyo equipos aire acondicionado y/o extracción aire, consistente en estructura metálica, perfilerias, travesaños, parantes, y pasamanos, según detalle adjunto</t>
  </si>
  <si>
    <t>Base para tanques de reserva en azotea piso 9</t>
  </si>
  <si>
    <t>026065</t>
  </si>
  <si>
    <t xml:space="preserve">Puerta simple, hoja y marco chapa BWG 18, para tabique 0.15m, ancho 1.00m x altura 2.05m. Con protección balística. _x000D_
</t>
  </si>
  <si>
    <t>Puerta P6 con visor -  sector circulación de dinero</t>
  </si>
  <si>
    <t>026069</t>
  </si>
  <si>
    <t xml:space="preserve">Columna en acero inoxidable, para fijación de cristaesl templados_x000D_
</t>
  </si>
  <si>
    <t>Estructura de sostén de mamparas de cajeros en PB (14 un) y mamparas de entrepiso  en sector baños (6 un)</t>
  </si>
  <si>
    <t>026071</t>
  </si>
  <si>
    <t xml:space="preserve">Reja de seguridad para interior de tabiques de placa roca yeso_x000D_
</t>
  </si>
  <si>
    <t>En sectores de cajas SS</t>
  </si>
  <si>
    <t>026076</t>
  </si>
  <si>
    <t>Puerta P1</t>
  </si>
  <si>
    <t>P1 - Puerta doble chapa doblada BWG 16. Marco chapa AI calidad 304</t>
  </si>
  <si>
    <t>026077</t>
  </si>
  <si>
    <t>Puerta PRS</t>
  </si>
  <si>
    <t>P8 - Puerta P8 blindada para el bunker</t>
  </si>
  <si>
    <t>026115</t>
  </si>
  <si>
    <t>Reja de piso a techo, en alambre artístico con puerta de abrir de 1,50m x 2,00m</t>
  </si>
  <si>
    <t>Puertas P11 y P12 que corresponden a las puerta reja de acceso a Tesoro y escalera</t>
  </si>
  <si>
    <t>026134</t>
  </si>
  <si>
    <t>Estructura de apoyo según detalle adjunto.</t>
  </si>
  <si>
    <t>Pasarela puente en entrepiso con detalles de terminación ídem a las barandas del balconeo. Ver detalle en planos</t>
  </si>
  <si>
    <t>027</t>
  </si>
  <si>
    <t>CRISTALES</t>
  </si>
  <si>
    <t>027001</t>
  </si>
  <si>
    <t>Frente de cristal float templado incoloro, 10mm, con perfil "U" perimetral de aluminio anodizado 15 x 40 mm</t>
  </si>
  <si>
    <t>Frentes de oficinas y salasa de reuniones</t>
  </si>
  <si>
    <t>027030</t>
  </si>
  <si>
    <t>Espejo de cristal float de 4 mm, bordes pulidos, sin perforaciones</t>
  </si>
  <si>
    <t>A instalar en baños</t>
  </si>
  <si>
    <t>027042</t>
  </si>
  <si>
    <t>Escalones en cristal float incoloro multilaminado 10 + 10 + 10 mm, PVB 0,76 mm, con bordes pulidos</t>
  </si>
  <si>
    <t>Peldaños de escalera principal con multilaminado de seguridad</t>
  </si>
  <si>
    <t>027053</t>
  </si>
  <si>
    <t>Cristal laminado 5 + 5 mm incoloro, con resina opalina y bordes pulidos para carpintería, colocado con perfil U perimetral de aluminio anodizado de 15 x 25 mm</t>
  </si>
  <si>
    <t>Frentes de cajas</t>
  </si>
  <si>
    <t>027066</t>
  </si>
  <si>
    <t>Puerta simple con pivot loco, en cristal float templado incoloro de 10 mm, cerradura especial, incluye herrajes en bronce platil (2 zócalos de pivotación, 1 pasador para zócalo, cerradura de seguridad central)</t>
  </si>
  <si>
    <t>Puertas de vidrio de despachos y salas de reuniones</t>
  </si>
  <si>
    <t>027072</t>
  </si>
  <si>
    <t>BA Baranda en cristal templado, espesor 10 mm. Incluye perfilería perimetral de aluminio anodizado y sus respectivos herrajes ( Supervielle )</t>
  </si>
  <si>
    <t>Baranda de entrepiso (hueco central)</t>
  </si>
  <si>
    <t>027073</t>
  </si>
  <si>
    <t>PV puerta en cristal float incoloro 10 mm templado, incluye herrajes</t>
  </si>
  <si>
    <t>Corredizas. que se acopian sobre el frente para cierre de la sucursal respecto a los ATM 24hs y el acceso al edificio.</t>
  </si>
  <si>
    <t>029</t>
  </si>
  <si>
    <t>MESADAS</t>
  </si>
  <si>
    <t>029001</t>
  </si>
  <si>
    <t>Granito NEGRO BRASIL, espesor 20mm ( Incluye provisión de material y colocación )</t>
  </si>
  <si>
    <t>A instaLar en baño y cocinas</t>
  </si>
  <si>
    <t>030</t>
  </si>
  <si>
    <t>INSTALACION SANITARIA</t>
  </si>
  <si>
    <t>030002</t>
  </si>
  <si>
    <t>Desagües cloacales primarios y secundarios; NUCLEO B ( Sanitarios tipo privado ), caño polipropileno con acoples tipo O´ring de doble labio, marca AWADUCT ó similar, costo por artefacto.</t>
  </si>
  <si>
    <t>030003</t>
  </si>
  <si>
    <t>Desagües cloacales primarios y secundarios; NUCLEO C ( Sanitarios tipo servicio, cocina y/o office ), caño polipropileno con acoples tipo O´ring de doble labio, marca AWADUCT ó similar, costo por artefacto.</t>
  </si>
  <si>
    <t>030005</t>
  </si>
  <si>
    <t>Distribución agua fria; NUCLEO B ( Sanitarios tipo privado ), caño polipropileno, sistema termofusión, marca HIDRO3 ó similar, costo por artefacto.</t>
  </si>
  <si>
    <t>030006</t>
  </si>
  <si>
    <t>Distribución agua fria; NUCLEO C ( Sanitarios tipo servicio, cocina y/o office ), caño polipropileno, sistema termofusión, marca HIDRO3 ó similar, costo por artefacto.</t>
  </si>
  <si>
    <t>030014</t>
  </si>
  <si>
    <t>Máquina expendedora instalación; cañeria de distribución, caño polipropileno, sistema termofusión, marca HIDRO 3 ó similar, diámetro 13mm con llave paso ( no incluye provisión de máquinas )</t>
  </si>
  <si>
    <t>Para los 3 niveles</t>
  </si>
  <si>
    <t>030016</t>
  </si>
  <si>
    <t>Colocación artefactos sanitarios, griferias y accesorios</t>
  </si>
  <si>
    <t>030021</t>
  </si>
  <si>
    <t>Tanque reserva; de acero inoxidable, capacidads 1000 litros, incluye base metálica, anclajes, ventilación y tapa inspección reglamentarias, accesorios y llave de paso ó flotante eléctrico según corresponda</t>
  </si>
  <si>
    <t>Tanques de acero inoxidable 52500lts totales. Incluye la provisión izaje e instalación de los mismos.</t>
  </si>
  <si>
    <t>030025</t>
  </si>
  <si>
    <t>Cañería bajada de agua; incluye accesorios, soportes y aislaciones, material y diámetro según cálculo</t>
  </si>
  <si>
    <t>030027</t>
  </si>
  <si>
    <t>Colector de agua; de hidrobronz, incluye llaves esféricas ppales., válvulas de limpieza, diámetro según cálculo, tes de derivación a bajadas más una futura, y ruptores de vacio si correspondieren. Costo por bajada</t>
  </si>
  <si>
    <t>030031</t>
  </si>
  <si>
    <t>Ingeniería básica</t>
  </si>
  <si>
    <t>Incluye la supervisión de obra y auditoria de planos CAO de las instalaciones</t>
  </si>
  <si>
    <t>030032</t>
  </si>
  <si>
    <t>Ingeniería especifica de instalación sanitaria</t>
  </si>
  <si>
    <t>Interceptor de nafta para los Grupos Electrógenos del subsuelo</t>
  </si>
  <si>
    <t>030043</t>
  </si>
  <si>
    <t>Instalación Sanitaria</t>
  </si>
  <si>
    <t>Conexiones a desagûes e instalaciones existentes. Se prevé intervenir en los baños del primer piso para desvío de ramales de deagûes existentes.</t>
  </si>
  <si>
    <t>030048</t>
  </si>
  <si>
    <t>Desague cloacal con sistema de bombeo incluido, en cocina nueva</t>
  </si>
  <si>
    <t>Para instalaciones sanitarias en Subsuelo</t>
  </si>
  <si>
    <t>030052</t>
  </si>
  <si>
    <t>Cañería de condensado; a pileta de patio , para recibir desagües de equipos de aire acondicionado</t>
  </si>
  <si>
    <t>031</t>
  </si>
  <si>
    <t>ARTEFACTOS SANITARIOS Y GRIFERIAS</t>
  </si>
  <si>
    <t>031010</t>
  </si>
  <si>
    <t>Lavatorio monocomando para discapacitados FERRUM, línea Espacio, sistema de soporte fijo, blanco ( LET1F )</t>
  </si>
  <si>
    <t>031022</t>
  </si>
  <si>
    <t>Inodoro largo FERRUM, Bari blanco ( IKL )</t>
  </si>
  <si>
    <t>031034</t>
  </si>
  <si>
    <t>Inodoro alto para discapacitados FERRUM Espacio</t>
  </si>
  <si>
    <t>031035</t>
  </si>
  <si>
    <t>Depósito inodoro FERRUM, Bari</t>
  </si>
  <si>
    <t>031038</t>
  </si>
  <si>
    <t>Depósito para inodoro discapacitados FERRUM Espacio</t>
  </si>
  <si>
    <t>031039</t>
  </si>
  <si>
    <t>Tapa asiento FERRUM, Bari, blanca de madera, herrajes cromo</t>
  </si>
  <si>
    <t>031043</t>
  </si>
  <si>
    <t>Tapa asiento FERRUM para inodoro discapacitados</t>
  </si>
  <si>
    <t>031044</t>
  </si>
  <si>
    <t>Bidet FERRUM, Bari</t>
  </si>
  <si>
    <t>031063</t>
  </si>
  <si>
    <t>Espejo vasculante FERRUM Espacio</t>
  </si>
  <si>
    <t>031139</t>
  </si>
  <si>
    <t>Termotanque eléctrico de 80 litros</t>
  </si>
  <si>
    <t>031224</t>
  </si>
  <si>
    <t>Lavatorio Qubiq MARCA FERRUM MODELO LWR0F</t>
  </si>
  <si>
    <t>031243</t>
  </si>
  <si>
    <t>FV Griferia monocomando de cocina, SWING cromo</t>
  </si>
  <si>
    <t>031247</t>
  </si>
  <si>
    <t>Portarrollo Ferum Linea Fix</t>
  </si>
  <si>
    <t>031248</t>
  </si>
  <si>
    <t>Percha Ferum Linea Fix APF3U</t>
  </si>
  <si>
    <t>031249</t>
  </si>
  <si>
    <t>Barral rebatible Ferrum Linea Espacio</t>
  </si>
  <si>
    <t>031250</t>
  </si>
  <si>
    <t>Barral fijo tipo L Ferrum Linea Espacio</t>
  </si>
  <si>
    <t>031254</t>
  </si>
  <si>
    <t>Grifería FV 0361,03A Pressmatic con mezclador FV 0341</t>
  </si>
  <si>
    <t>Grifería bacha discapacitado</t>
  </si>
  <si>
    <t>031258</t>
  </si>
  <si>
    <t>Grifería FV 0411 Cibeles Monocomando</t>
  </si>
  <si>
    <t>031259</t>
  </si>
  <si>
    <t>Griferia FV linea Vivace para Bidet</t>
  </si>
  <si>
    <t>031267</t>
  </si>
  <si>
    <t>JOHNSON, pileta cocina E54S acero inoxidable</t>
  </si>
  <si>
    <t>033</t>
  </si>
  <si>
    <t>INSTALACION EXTINCION DE INCENDIO</t>
  </si>
  <si>
    <t>033003</t>
  </si>
  <si>
    <t>Hidrante; nueva boca de incendio completa, con gabinete  y/o nicho con puerta, manga con sello IRAM long. 20m, lanza chorro pleno, cañería, y válvula con tapa bronce diámetro 0,045m</t>
  </si>
  <si>
    <t>033010</t>
  </si>
  <si>
    <t>Matafuego, base CO2 ( para inst.eléctricas ) de 5 kg, incluye chapa baliza reglamentaria, soporte para pared, auditoria IRAM extintor nuevo, tarjeta identificación GCBA, e instalación</t>
  </si>
  <si>
    <t>033011</t>
  </si>
  <si>
    <t>Matafuego, base polvo químico ABC de 5 kg, incluye chapa baliza reglamentaria, soporte para pared, auditoria IRAM extintor nuevo, tarjeta identificación GCBA, e instalación</t>
  </si>
  <si>
    <t>033015</t>
  </si>
  <si>
    <t>Boca incendio para nueva instalación sprinklers ó rociadores; aprox. área cobertura de 10/12 m2 por rociador. Para cantidad superior a 60 rociadores, se considera rangos de cañería incendio troncal de diámetro 100 a 120mm</t>
  </si>
  <si>
    <t>Sprinklers y montantes para hidrantes y sprinklers.</t>
  </si>
  <si>
    <t>033021</t>
  </si>
  <si>
    <t>Sistema extinción incendio en base a gas FM-200, compuesto por cilindro gas alta presión, cañería distribución, y sistema comando y accesorios, para 2 circuitos ( en local y bajo piso técnico ). Incluye montaje y puesta en marcha.</t>
  </si>
  <si>
    <t>Sistema de extinción de incendio para bunker de seguridad</t>
  </si>
  <si>
    <t>033023</t>
  </si>
  <si>
    <t>034</t>
  </si>
  <si>
    <t>INSTALACION ELECTRICA</t>
  </si>
  <si>
    <t>034168</t>
  </si>
  <si>
    <t>Incluye la supervisión de obra y auditoria de planos CAO de todas las especialidades eléctricas (Corr débiles, luminotecnia, Corr Normal y Estabilizadas)</t>
  </si>
  <si>
    <t>034215</t>
  </si>
  <si>
    <t>Bandejas para alimentadores</t>
  </si>
  <si>
    <t>Bandeja tipo escalera 300mm- VER DETALLE EN PLIEGOS Y PLANOS</t>
  </si>
  <si>
    <t>034248</t>
  </si>
  <si>
    <t>Iluminación provisoria de obra</t>
  </si>
  <si>
    <t>034249</t>
  </si>
  <si>
    <t>Electricidad provisoria de obra, incluye tablero de obra con protecciones</t>
  </si>
  <si>
    <t>034253</t>
  </si>
  <si>
    <t>Conexión a generador ó grupo electrógeno</t>
  </si>
  <si>
    <t>interruptores de 800A motorizados en el Tablero de Paralelismo de Grupos Electrógenos</t>
  </si>
  <si>
    <t>034261</t>
  </si>
  <si>
    <t>Alimentadores principales desde sala de medidores hasta tablero principal</t>
  </si>
  <si>
    <t>14 cables afumex de 1x240+t</t>
  </si>
  <si>
    <t>034262</t>
  </si>
  <si>
    <t>Alimentadores secundarios desde tablero principal hasta tableros seccionales</t>
  </si>
  <si>
    <t>Cables afumex de 1x300+t, 4x16+t, 4x10+t, 4x4+t, 2x2,5+t y 3x35+t</t>
  </si>
  <si>
    <t>034263</t>
  </si>
  <si>
    <t>Alimentador secundario desde tablero seccional hasta azotea para conexionado de unidades exteriores de aire acondicionado</t>
  </si>
  <si>
    <t>034264</t>
  </si>
  <si>
    <t>Tablero principal, incluye gabinete ( marca Schneider modelo Prisma ó similar ) y dispositivos de maniobra y protección ( marca Schneider )</t>
  </si>
  <si>
    <t>Tablero Genral Baja Tensión</t>
  </si>
  <si>
    <t>034266</t>
  </si>
  <si>
    <t>Tablero seccional de Iluminación, tomacorrientes normales, tensión común y aire acondicionado, incluye gabinete ( marca Schneider modelo Prisma ó similar ) y dispositivos maniobra y protección ( marca Schneider )</t>
  </si>
  <si>
    <t>Tableros seccionales de Subsuelo, Tablero Zafiro, Tablero Bunker, Tablero ascensor Tablero de bombas cloacales Tablero secconal PB, Tablero Entre Piso, Tablero de Capacitores y acondicionamiento de tablero general existente</t>
  </si>
  <si>
    <t>034272</t>
  </si>
  <si>
    <t>Instalacion de UPS, incluye conexionado a tablero correspondiente y puesta en marcha</t>
  </si>
  <si>
    <t>034274</t>
  </si>
  <si>
    <t>Puesta a tierra ( grounding para Datacenter), incluye protocolo de medición de puesta a tierra</t>
  </si>
  <si>
    <t>Se contempla generar un plano de tierra equipotencial. Se deberá utilizar como electrodo general de tierra la estructura metálica propia del edificio.</t>
  </si>
  <si>
    <t>034277</t>
  </si>
  <si>
    <t>Canalizaciones complementarias desde pisoductos ó bandejas portacables hasta puestos de trabajo para tensión común, tensión dedicada y cableado estructurado</t>
  </si>
  <si>
    <t>034280</t>
  </si>
  <si>
    <t>Canalizaciones por bandeja portacables de chapa perforada 300 mm, con accesorios</t>
  </si>
  <si>
    <t>VER DETALLE EN PLIEGOS Y PLANOS</t>
  </si>
  <si>
    <t>034281</t>
  </si>
  <si>
    <t>Canalizaciones por bandeja portacables de chapa perforada 450 mm, con accesorios</t>
  </si>
  <si>
    <t>034282</t>
  </si>
  <si>
    <t>Canalizaciones por bandeja portacables de chapa perforada 600 mm, con accesorios</t>
  </si>
  <si>
    <t>034284</t>
  </si>
</sst>
</file>

<file path=xl/styles.xml><?xml version="1.0" encoding="utf-8"?>
<styleSheet xmlns="http://schemas.openxmlformats.org/spreadsheetml/2006/main">
  <numFmts count="2">
    <numFmt numFmtId="44" formatCode="_ &quot;$&quot;\ * #,##0.00_ ;_ &quot;$&quot;\ * \-#,##0.00_ ;_ &quot;$&quot;\ * &quot;-&quot;??_ ;_ @_ "/>
    <numFmt numFmtId="164" formatCode="&quot;$&quot;\ #,##0.00"/>
  </numFmts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color indexed="12"/>
      <name val="Calibri"/>
      <family val="2"/>
    </font>
    <font>
      <b/>
      <sz val="8"/>
      <color indexed="9"/>
      <name val="Calibri"/>
      <family val="2"/>
    </font>
    <font>
      <b/>
      <sz val="8"/>
      <name val="Calibri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b/>
      <sz val="10"/>
      <color indexed="8"/>
      <name val="Calibri"/>
      <family val="2"/>
    </font>
    <font>
      <b/>
      <sz val="10"/>
      <color indexed="17"/>
      <name val="Calibri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b/>
      <sz val="10"/>
      <color indexed="1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2" fontId="4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44" fontId="5" fillId="2" borderId="0" xfId="1" applyFont="1" applyFill="1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vertical="top"/>
    </xf>
    <xf numFmtId="44" fontId="2" fillId="0" borderId="0" xfId="1" applyFont="1" applyAlignment="1">
      <alignment vertical="top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44" fontId="3" fillId="0" borderId="0" xfId="1" applyFont="1" applyAlignment="1">
      <alignment horizontal="right" vertical="top"/>
    </xf>
    <xf numFmtId="44" fontId="3" fillId="0" borderId="1" xfId="1" applyFont="1" applyBorder="1" applyAlignment="1">
      <alignment horizontal="right" vertical="top"/>
    </xf>
    <xf numFmtId="164" fontId="7" fillId="0" borderId="2" xfId="1" applyNumberFormat="1" applyFont="1" applyFill="1" applyBorder="1"/>
    <xf numFmtId="0" fontId="8" fillId="0" borderId="0" xfId="0" quotePrefix="1" applyFont="1" applyFill="1"/>
    <xf numFmtId="164" fontId="7" fillId="0" borderId="0" xfId="1" applyNumberFormat="1" applyFont="1" applyFill="1"/>
    <xf numFmtId="0" fontId="8" fillId="0" borderId="0" xfId="0" applyFont="1" applyFill="1"/>
    <xf numFmtId="0" fontId="10" fillId="0" borderId="3" xfId="0" applyFont="1" applyFill="1" applyBorder="1" applyAlignment="1">
      <alignment horizontal="left" vertic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2" fillId="0" borderId="5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9" fontId="18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164" fontId="19" fillId="4" borderId="1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9" fontId="20" fillId="0" borderId="1" xfId="2" applyFont="1" applyBorder="1" applyAlignment="1">
      <alignment horizontal="center" vertical="center"/>
    </xf>
    <xf numFmtId="164" fontId="20" fillId="0" borderId="2" xfId="0" applyNumberFormat="1" applyFont="1" applyBorder="1" applyAlignment="1">
      <alignment vertical="center"/>
    </xf>
    <xf numFmtId="9" fontId="7" fillId="4" borderId="1" xfId="0" applyNumberFormat="1" applyFont="1" applyFill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18" fillId="0" borderId="0" xfId="1" applyNumberFormat="1" applyFont="1" applyBorder="1"/>
    <xf numFmtId="0" fontId="19" fillId="0" borderId="0" xfId="0" applyFont="1" applyFill="1"/>
    <xf numFmtId="0" fontId="17" fillId="0" borderId="0" xfId="0" applyFont="1" applyFill="1"/>
    <xf numFmtId="164" fontId="19" fillId="0" borderId="0" xfId="1" applyNumberFormat="1" applyFont="1" applyFill="1"/>
    <xf numFmtId="9" fontId="8" fillId="0" borderId="1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rgb="FFFFCC66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88"/>
  <sheetViews>
    <sheetView showGridLines="0" tabSelected="1" zoomScale="96" zoomScaleNormal="96" zoomScaleSheetLayoutView="100" workbookViewId="0">
      <pane xSplit="9" ySplit="7" topLeftCell="J554" activePane="bottomRight" state="frozen"/>
      <selection pane="topRight" activeCell="R1" sqref="R1"/>
      <selection pane="bottomLeft" activeCell="A9" sqref="A9"/>
      <selection pane="bottomRight" activeCell="I559" sqref="I559"/>
    </sheetView>
  </sheetViews>
  <sheetFormatPr defaultColWidth="11.42578125" defaultRowHeight="15"/>
  <cols>
    <col min="1" max="1" width="2.140625" style="5" customWidth="1"/>
    <col min="2" max="2" width="10.140625" style="7" customWidth="1"/>
    <col min="3" max="3" width="52.85546875" style="7" customWidth="1"/>
    <col min="4" max="4" width="3.7109375" style="7" bestFit="1" customWidth="1"/>
    <col min="5" max="5" width="7" style="7" bestFit="1" customWidth="1"/>
    <col min="6" max="6" width="4.28515625" style="7" bestFit="1" customWidth="1"/>
    <col min="7" max="7" width="1.85546875" style="7" customWidth="1"/>
    <col min="8" max="8" width="11.7109375" style="7" bestFit="1" customWidth="1"/>
    <col min="9" max="9" width="16.85546875" style="7" customWidth="1"/>
    <col min="10" max="10" width="1.7109375" style="5" customWidth="1"/>
    <col min="11" max="11" width="10.28515625" style="41" customWidth="1"/>
    <col min="12" max="12" width="19.140625" style="41" customWidth="1"/>
    <col min="13" max="13" width="9.42578125" style="41" customWidth="1"/>
    <col min="14" max="14" width="17" style="41" customWidth="1"/>
    <col min="15" max="15" width="10.42578125" style="41" customWidth="1"/>
    <col min="16" max="16" width="17.85546875" style="41" customWidth="1"/>
    <col min="17" max="16384" width="11.42578125" style="5"/>
  </cols>
  <sheetData>
    <row r="2" spans="2:16">
      <c r="B2" s="1" t="s">
        <v>309</v>
      </c>
      <c r="C2" s="1" t="s">
        <v>310</v>
      </c>
      <c r="D2" s="2"/>
      <c r="E2" s="2"/>
      <c r="F2" s="2"/>
      <c r="G2" s="2"/>
      <c r="H2" s="3"/>
      <c r="I2" s="4"/>
      <c r="K2" s="40" t="s">
        <v>306</v>
      </c>
      <c r="M2" s="40">
        <v>1</v>
      </c>
    </row>
    <row r="3" spans="2:16">
      <c r="B3" s="1" t="s">
        <v>311</v>
      </c>
      <c r="C3" s="1" t="s">
        <v>312</v>
      </c>
      <c r="D3" s="2"/>
      <c r="E3" s="2"/>
      <c r="F3" s="2"/>
      <c r="G3" s="2"/>
      <c r="H3" s="2"/>
      <c r="I3" s="2"/>
      <c r="K3" s="40" t="s">
        <v>307</v>
      </c>
      <c r="M3" s="40" t="s">
        <v>142</v>
      </c>
    </row>
    <row r="4" spans="2:16">
      <c r="B4" s="1" t="s">
        <v>313</v>
      </c>
      <c r="C4" s="1" t="s">
        <v>314</v>
      </c>
      <c r="D4" s="2"/>
      <c r="E4" s="2"/>
      <c r="F4" s="2"/>
      <c r="G4" s="2"/>
      <c r="H4" s="2"/>
      <c r="I4" s="2"/>
      <c r="K4" s="40"/>
      <c r="L4" s="40"/>
      <c r="M4" s="40"/>
      <c r="N4" s="40"/>
    </row>
    <row r="5" spans="2:16" ht="15.75" thickBot="1">
      <c r="B5" s="1" t="s">
        <v>315</v>
      </c>
      <c r="C5" s="6">
        <v>41750</v>
      </c>
      <c r="D5" s="2"/>
      <c r="E5" s="2"/>
      <c r="F5" s="2"/>
      <c r="G5" s="2"/>
      <c r="H5" s="2"/>
      <c r="I5" s="2"/>
    </row>
    <row r="6" spans="2:16" ht="13.5" customHeight="1">
      <c r="B6" s="72" t="s">
        <v>316</v>
      </c>
      <c r="C6" s="76" t="s">
        <v>317</v>
      </c>
      <c r="D6" s="76" t="s">
        <v>318</v>
      </c>
      <c r="E6" s="76" t="s">
        <v>319</v>
      </c>
      <c r="F6" s="76" t="s">
        <v>320</v>
      </c>
      <c r="G6" s="76"/>
      <c r="H6" s="76" t="s">
        <v>321</v>
      </c>
      <c r="I6" s="74" t="s">
        <v>322</v>
      </c>
      <c r="K6" s="70" t="s">
        <v>294</v>
      </c>
      <c r="L6" s="71"/>
      <c r="M6" s="60" t="s">
        <v>295</v>
      </c>
      <c r="N6" s="61"/>
      <c r="O6" s="62" t="s">
        <v>296</v>
      </c>
      <c r="P6" s="63"/>
    </row>
    <row r="7" spans="2:16" ht="15" customHeight="1" thickBot="1">
      <c r="B7" s="73"/>
      <c r="C7" s="77"/>
      <c r="D7" s="77"/>
      <c r="E7" s="77"/>
      <c r="F7" s="77"/>
      <c r="G7" s="77"/>
      <c r="H7" s="77"/>
      <c r="I7" s="75"/>
      <c r="K7" s="34" t="s">
        <v>297</v>
      </c>
      <c r="L7" s="35" t="s">
        <v>298</v>
      </c>
      <c r="M7" s="36" t="s">
        <v>297</v>
      </c>
      <c r="N7" s="37" t="s">
        <v>298</v>
      </c>
      <c r="O7" s="38" t="s">
        <v>297</v>
      </c>
      <c r="P7" s="39" t="s">
        <v>298</v>
      </c>
    </row>
    <row r="9" spans="2:16">
      <c r="B9" s="8" t="s">
        <v>323</v>
      </c>
      <c r="C9" s="9" t="s">
        <v>324</v>
      </c>
      <c r="D9" s="10" t="s">
        <v>325</v>
      </c>
      <c r="E9" s="11"/>
      <c r="F9" s="12"/>
      <c r="G9" s="11"/>
      <c r="H9" s="13"/>
      <c r="I9" s="14">
        <v>264152</v>
      </c>
    </row>
    <row r="10" spans="2:16">
      <c r="B10" s="15" t="s">
        <v>326</v>
      </c>
      <c r="C10" s="16" t="s">
        <v>327</v>
      </c>
      <c r="E10" s="17">
        <v>5</v>
      </c>
      <c r="F10" s="7" t="s">
        <v>328</v>
      </c>
      <c r="H10" s="18">
        <v>3180</v>
      </c>
      <c r="I10" s="18">
        <v>15900</v>
      </c>
      <c r="K10" s="42">
        <v>0</v>
      </c>
      <c r="L10" s="43">
        <f>+K10*H10</f>
        <v>0</v>
      </c>
      <c r="M10" s="44">
        <f>O10-K10</f>
        <v>0.25</v>
      </c>
      <c r="N10" s="45">
        <f>+P10-L10</f>
        <v>3975</v>
      </c>
      <c r="O10" s="46">
        <v>0.25</v>
      </c>
      <c r="P10" s="47">
        <f>+O10*I10</f>
        <v>3975</v>
      </c>
    </row>
    <row r="11" spans="2:16" ht="22.5">
      <c r="B11" s="16"/>
      <c r="C11" s="16" t="s">
        <v>329</v>
      </c>
      <c r="E11" s="17"/>
      <c r="H11" s="18"/>
      <c r="I11" s="18"/>
      <c r="K11" s="42"/>
      <c r="L11" s="43"/>
      <c r="M11" s="44"/>
      <c r="N11" s="45"/>
      <c r="O11" s="46"/>
      <c r="P11" s="47"/>
    </row>
    <row r="12" spans="2:16">
      <c r="B12" s="15" t="s">
        <v>330</v>
      </c>
      <c r="C12" s="16" t="s">
        <v>331</v>
      </c>
      <c r="E12" s="17">
        <v>4</v>
      </c>
      <c r="F12" s="7" t="s">
        <v>328</v>
      </c>
      <c r="H12" s="18">
        <v>4240</v>
      </c>
      <c r="I12" s="18">
        <v>16960</v>
      </c>
      <c r="K12" s="42">
        <v>0</v>
      </c>
      <c r="L12" s="43">
        <f t="shared" ref="L12:L22" si="0">+K12*H12</f>
        <v>0</v>
      </c>
      <c r="M12" s="44">
        <f t="shared" ref="M12:M22" si="1">O12-K12</f>
        <v>0.25</v>
      </c>
      <c r="N12" s="45">
        <f t="shared" ref="N12:N22" si="2">+P12-L12</f>
        <v>4240</v>
      </c>
      <c r="O12" s="46">
        <v>0.25</v>
      </c>
      <c r="P12" s="47">
        <f t="shared" ref="P12:P22" si="3">+O12*I12</f>
        <v>4240</v>
      </c>
    </row>
    <row r="13" spans="2:16">
      <c r="B13" s="16"/>
      <c r="C13" s="16" t="s">
        <v>332</v>
      </c>
      <c r="E13" s="17"/>
      <c r="H13" s="18"/>
      <c r="I13" s="18"/>
      <c r="K13" s="42"/>
      <c r="L13" s="43"/>
      <c r="M13" s="44"/>
      <c r="N13" s="45"/>
      <c r="O13" s="46"/>
      <c r="P13" s="47"/>
    </row>
    <row r="14" spans="2:16" ht="22.5">
      <c r="B14" s="15" t="s">
        <v>333</v>
      </c>
      <c r="C14" s="16" t="s">
        <v>334</v>
      </c>
      <c r="E14" s="17">
        <v>4</v>
      </c>
      <c r="F14" s="7" t="s">
        <v>328</v>
      </c>
      <c r="H14" s="18">
        <v>45050</v>
      </c>
      <c r="I14" s="18">
        <v>180200</v>
      </c>
      <c r="K14" s="42">
        <v>0</v>
      </c>
      <c r="L14" s="43">
        <f t="shared" si="0"/>
        <v>0</v>
      </c>
      <c r="M14" s="44">
        <f t="shared" si="1"/>
        <v>0.25</v>
      </c>
      <c r="N14" s="45">
        <f t="shared" si="2"/>
        <v>45050</v>
      </c>
      <c r="O14" s="46">
        <v>0.25</v>
      </c>
      <c r="P14" s="47">
        <f t="shared" si="3"/>
        <v>45050</v>
      </c>
    </row>
    <row r="15" spans="2:16" ht="22.5">
      <c r="B15" s="16"/>
      <c r="C15" s="16" t="s">
        <v>335</v>
      </c>
      <c r="E15" s="17"/>
      <c r="H15" s="18"/>
      <c r="I15" s="18"/>
      <c r="K15" s="42"/>
      <c r="L15" s="43"/>
      <c r="M15" s="44"/>
      <c r="N15" s="45"/>
      <c r="O15" s="46"/>
      <c r="P15" s="47"/>
    </row>
    <row r="16" spans="2:16">
      <c r="B16" s="15" t="s">
        <v>336</v>
      </c>
      <c r="C16" s="16" t="s">
        <v>337</v>
      </c>
      <c r="E16" s="17">
        <v>1</v>
      </c>
      <c r="F16" s="7" t="s">
        <v>338</v>
      </c>
      <c r="H16" s="18">
        <v>10600</v>
      </c>
      <c r="I16" s="18">
        <v>10600</v>
      </c>
      <c r="K16" s="42">
        <v>0</v>
      </c>
      <c r="L16" s="43">
        <f t="shared" si="0"/>
        <v>0</v>
      </c>
      <c r="M16" s="44">
        <f t="shared" si="1"/>
        <v>0</v>
      </c>
      <c r="N16" s="45">
        <f t="shared" si="2"/>
        <v>0</v>
      </c>
      <c r="O16" s="46">
        <v>0</v>
      </c>
      <c r="P16" s="47">
        <f t="shared" si="3"/>
        <v>0</v>
      </c>
    </row>
    <row r="17" spans="2:16" ht="22.5">
      <c r="B17" s="16"/>
      <c r="C17" s="16" t="s">
        <v>339</v>
      </c>
      <c r="E17" s="17"/>
      <c r="H17" s="18"/>
      <c r="I17" s="18"/>
      <c r="K17" s="42"/>
      <c r="L17" s="43"/>
      <c r="M17" s="44"/>
      <c r="N17" s="45"/>
      <c r="O17" s="46"/>
      <c r="P17" s="47"/>
    </row>
    <row r="18" spans="2:16">
      <c r="B18" s="15" t="s">
        <v>340</v>
      </c>
      <c r="C18" s="16" t="s">
        <v>341</v>
      </c>
      <c r="E18" s="17">
        <v>6</v>
      </c>
      <c r="F18" s="7" t="s">
        <v>342</v>
      </c>
      <c r="H18" s="18">
        <v>742</v>
      </c>
      <c r="I18" s="18">
        <v>4452</v>
      </c>
      <c r="K18" s="42">
        <v>0</v>
      </c>
      <c r="L18" s="43">
        <f t="shared" si="0"/>
        <v>0</v>
      </c>
      <c r="M18" s="44">
        <f t="shared" si="1"/>
        <v>0.9</v>
      </c>
      <c r="N18" s="45">
        <f t="shared" si="2"/>
        <v>4006.8</v>
      </c>
      <c r="O18" s="46">
        <v>0.9</v>
      </c>
      <c r="P18" s="47">
        <f t="shared" si="3"/>
        <v>4006.8</v>
      </c>
    </row>
    <row r="19" spans="2:16">
      <c r="B19" s="16"/>
      <c r="C19" s="16" t="s">
        <v>343</v>
      </c>
      <c r="E19" s="17"/>
      <c r="H19" s="18"/>
      <c r="I19" s="18"/>
      <c r="K19" s="42"/>
      <c r="L19" s="43"/>
      <c r="M19" s="44"/>
      <c r="N19" s="45"/>
      <c r="O19" s="46"/>
      <c r="P19" s="47"/>
    </row>
    <row r="20" spans="2:16">
      <c r="B20" s="15" t="s">
        <v>344</v>
      </c>
      <c r="C20" s="16" t="s">
        <v>345</v>
      </c>
      <c r="E20" s="17">
        <v>120</v>
      </c>
      <c r="F20" s="7" t="s">
        <v>346</v>
      </c>
      <c r="H20" s="18">
        <v>212</v>
      </c>
      <c r="I20" s="18">
        <v>25440</v>
      </c>
      <c r="K20" s="42">
        <v>0</v>
      </c>
      <c r="L20" s="43">
        <f t="shared" si="0"/>
        <v>0</v>
      </c>
      <c r="M20" s="44">
        <f t="shared" si="1"/>
        <v>0.25</v>
      </c>
      <c r="N20" s="45">
        <f t="shared" si="2"/>
        <v>6360</v>
      </c>
      <c r="O20" s="46">
        <v>0.25</v>
      </c>
      <c r="P20" s="47">
        <f t="shared" si="3"/>
        <v>6360</v>
      </c>
    </row>
    <row r="21" spans="2:16" ht="22.5">
      <c r="B21" s="16"/>
      <c r="C21" s="16" t="s">
        <v>347</v>
      </c>
      <c r="E21" s="17"/>
      <c r="H21" s="18"/>
      <c r="I21" s="18"/>
      <c r="K21" s="42"/>
      <c r="L21" s="43"/>
      <c r="M21" s="44"/>
      <c r="N21" s="45"/>
      <c r="O21" s="46"/>
      <c r="P21" s="47"/>
    </row>
    <row r="22" spans="2:16">
      <c r="B22" s="15" t="s">
        <v>348</v>
      </c>
      <c r="C22" s="16" t="s">
        <v>349</v>
      </c>
      <c r="E22" s="17">
        <v>1</v>
      </c>
      <c r="F22" s="7" t="s">
        <v>350</v>
      </c>
      <c r="H22" s="18">
        <v>10600</v>
      </c>
      <c r="I22" s="18">
        <v>10600</v>
      </c>
      <c r="K22" s="42">
        <v>0</v>
      </c>
      <c r="L22" s="43">
        <f t="shared" si="0"/>
        <v>0</v>
      </c>
      <c r="M22" s="44">
        <f t="shared" si="1"/>
        <v>0.25</v>
      </c>
      <c r="N22" s="45">
        <f t="shared" si="2"/>
        <v>2650</v>
      </c>
      <c r="O22" s="46">
        <v>0.25</v>
      </c>
      <c r="P22" s="47">
        <f t="shared" si="3"/>
        <v>2650</v>
      </c>
    </row>
    <row r="23" spans="2:16">
      <c r="B23" s="16"/>
      <c r="C23" s="16" t="s">
        <v>351</v>
      </c>
      <c r="E23" s="17"/>
      <c r="H23" s="18"/>
      <c r="I23" s="18"/>
      <c r="K23" s="42"/>
      <c r="L23" s="43"/>
      <c r="M23" s="44"/>
      <c r="N23" s="45"/>
      <c r="O23" s="46"/>
      <c r="P23" s="47"/>
    </row>
    <row r="24" spans="2:16">
      <c r="K24" s="42"/>
      <c r="L24" s="43"/>
      <c r="M24" s="44"/>
      <c r="N24" s="45"/>
      <c r="O24" s="46"/>
      <c r="P24" s="47"/>
    </row>
    <row r="25" spans="2:16">
      <c r="B25" s="8" t="s">
        <v>352</v>
      </c>
      <c r="C25" s="9" t="s">
        <v>353</v>
      </c>
      <c r="D25" s="10" t="s">
        <v>325</v>
      </c>
      <c r="E25" s="11"/>
      <c r="F25" s="12"/>
      <c r="G25" s="11"/>
      <c r="H25" s="13"/>
      <c r="I25" s="14">
        <v>236221</v>
      </c>
    </row>
    <row r="26" spans="2:16" ht="22.5">
      <c r="B26" s="15" t="s">
        <v>354</v>
      </c>
      <c r="C26" s="16" t="s">
        <v>355</v>
      </c>
      <c r="E26" s="17">
        <v>230</v>
      </c>
      <c r="F26" s="7" t="s">
        <v>338</v>
      </c>
      <c r="H26" s="18">
        <v>530</v>
      </c>
      <c r="I26" s="18">
        <v>121900</v>
      </c>
      <c r="K26" s="42">
        <v>0</v>
      </c>
      <c r="L26" s="43">
        <f>+K26*H26</f>
        <v>0</v>
      </c>
      <c r="M26" s="44">
        <f>O26-K26</f>
        <v>0.8</v>
      </c>
      <c r="N26" s="45">
        <f>+P26-L26</f>
        <v>97520</v>
      </c>
      <c r="O26" s="46">
        <v>0.8</v>
      </c>
      <c r="P26" s="47">
        <f>+O26*I26</f>
        <v>97520</v>
      </c>
    </row>
    <row r="27" spans="2:16" ht="45">
      <c r="B27" s="16"/>
      <c r="C27" s="16" t="s">
        <v>356</v>
      </c>
      <c r="E27" s="17"/>
      <c r="H27" s="18"/>
      <c r="I27" s="18"/>
      <c r="K27" s="42"/>
      <c r="L27" s="43"/>
      <c r="M27" s="44"/>
      <c r="N27" s="45"/>
      <c r="O27" s="46"/>
      <c r="P27" s="47"/>
    </row>
    <row r="28" spans="2:16">
      <c r="B28" s="15" t="s">
        <v>357</v>
      </c>
      <c r="C28" s="16" t="s">
        <v>358</v>
      </c>
      <c r="E28" s="17">
        <v>70</v>
      </c>
      <c r="F28" s="7" t="s">
        <v>338</v>
      </c>
      <c r="H28" s="18">
        <v>63.6</v>
      </c>
      <c r="I28" s="18">
        <v>4452</v>
      </c>
      <c r="K28" s="42">
        <v>0</v>
      </c>
      <c r="L28" s="43">
        <f t="shared" ref="L28:L91" si="4">+K28*H28</f>
        <v>0</v>
      </c>
      <c r="M28" s="44">
        <f t="shared" ref="M28:M91" si="5">O28-K28</f>
        <v>0.9</v>
      </c>
      <c r="N28" s="45">
        <f t="shared" ref="N28:N91" si="6">+P28-L28</f>
        <v>4006.8</v>
      </c>
      <c r="O28" s="46">
        <v>0.9</v>
      </c>
      <c r="P28" s="47">
        <f t="shared" ref="P28:P91" si="7">+O28*I28</f>
        <v>4006.8</v>
      </c>
    </row>
    <row r="29" spans="2:16">
      <c r="B29" s="16"/>
      <c r="C29" s="16" t="s">
        <v>359</v>
      </c>
      <c r="E29" s="17"/>
      <c r="H29" s="18"/>
      <c r="I29" s="18"/>
      <c r="K29" s="42"/>
      <c r="L29" s="43"/>
      <c r="M29" s="44"/>
      <c r="N29" s="45"/>
      <c r="O29" s="46"/>
      <c r="P29" s="47"/>
    </row>
    <row r="30" spans="2:16">
      <c r="B30" s="15" t="s">
        <v>360</v>
      </c>
      <c r="C30" s="16" t="s">
        <v>361</v>
      </c>
      <c r="E30" s="17">
        <v>15</v>
      </c>
      <c r="F30" s="7" t="s">
        <v>338</v>
      </c>
      <c r="H30" s="18">
        <v>74.2</v>
      </c>
      <c r="I30" s="18">
        <v>1113</v>
      </c>
      <c r="K30" s="42">
        <v>0</v>
      </c>
      <c r="L30" s="43">
        <f t="shared" si="4"/>
        <v>0</v>
      </c>
      <c r="M30" s="44">
        <f t="shared" si="5"/>
        <v>0.9</v>
      </c>
      <c r="N30" s="45">
        <f t="shared" si="6"/>
        <v>1001.7</v>
      </c>
      <c r="O30" s="46">
        <v>0.9</v>
      </c>
      <c r="P30" s="47">
        <f t="shared" si="7"/>
        <v>1001.7</v>
      </c>
    </row>
    <row r="31" spans="2:16" ht="22.5">
      <c r="B31" s="16"/>
      <c r="C31" s="16" t="s">
        <v>362</v>
      </c>
      <c r="E31" s="17"/>
      <c r="H31" s="18"/>
      <c r="I31" s="18"/>
      <c r="K31" s="42"/>
      <c r="L31" s="43"/>
      <c r="M31" s="44"/>
      <c r="N31" s="45"/>
      <c r="O31" s="46"/>
      <c r="P31" s="47"/>
    </row>
    <row r="32" spans="2:16">
      <c r="B32" s="15" t="s">
        <v>363</v>
      </c>
      <c r="C32" s="16" t="s">
        <v>364</v>
      </c>
      <c r="E32" s="17">
        <v>140</v>
      </c>
      <c r="F32" s="7" t="s">
        <v>338</v>
      </c>
      <c r="H32" s="18">
        <v>42.4</v>
      </c>
      <c r="I32" s="18">
        <v>5936</v>
      </c>
      <c r="K32" s="42">
        <v>0</v>
      </c>
      <c r="L32" s="43">
        <f t="shared" si="4"/>
        <v>0</v>
      </c>
      <c r="M32" s="44">
        <f t="shared" si="5"/>
        <v>0.9</v>
      </c>
      <c r="N32" s="45">
        <f t="shared" si="6"/>
        <v>5342.4000000000005</v>
      </c>
      <c r="O32" s="46">
        <v>0.9</v>
      </c>
      <c r="P32" s="47">
        <f t="shared" si="7"/>
        <v>5342.4000000000005</v>
      </c>
    </row>
    <row r="33" spans="2:16" ht="22.5">
      <c r="B33" s="16"/>
      <c r="C33" s="16" t="s">
        <v>365</v>
      </c>
      <c r="E33" s="17"/>
      <c r="H33" s="18"/>
      <c r="I33" s="18"/>
      <c r="K33" s="42"/>
      <c r="L33" s="43"/>
      <c r="M33" s="44"/>
      <c r="N33" s="45"/>
      <c r="O33" s="46"/>
      <c r="P33" s="47"/>
    </row>
    <row r="34" spans="2:16">
      <c r="B34" s="15" t="s">
        <v>366</v>
      </c>
      <c r="C34" s="16" t="s">
        <v>367</v>
      </c>
      <c r="E34" s="17">
        <v>35</v>
      </c>
      <c r="F34" s="7" t="s">
        <v>342</v>
      </c>
      <c r="H34" s="18">
        <v>636</v>
      </c>
      <c r="I34" s="18">
        <v>22260</v>
      </c>
      <c r="K34" s="42">
        <v>0</v>
      </c>
      <c r="L34" s="43">
        <f t="shared" si="4"/>
        <v>0</v>
      </c>
      <c r="M34" s="44">
        <f t="shared" si="5"/>
        <v>0.5</v>
      </c>
      <c r="N34" s="45">
        <f t="shared" si="6"/>
        <v>11130</v>
      </c>
      <c r="O34" s="46">
        <v>0.5</v>
      </c>
      <c r="P34" s="47">
        <f t="shared" si="7"/>
        <v>11130</v>
      </c>
    </row>
    <row r="35" spans="2:16">
      <c r="B35" s="15" t="s">
        <v>368</v>
      </c>
      <c r="C35" s="16" t="s">
        <v>369</v>
      </c>
      <c r="E35" s="17">
        <v>35</v>
      </c>
      <c r="F35" s="7" t="s">
        <v>342</v>
      </c>
      <c r="H35" s="18">
        <v>848</v>
      </c>
      <c r="I35" s="18">
        <v>29680</v>
      </c>
      <c r="K35" s="42">
        <v>0</v>
      </c>
      <c r="L35" s="43">
        <f t="shared" si="4"/>
        <v>0</v>
      </c>
      <c r="M35" s="44">
        <f t="shared" si="5"/>
        <v>0.5</v>
      </c>
      <c r="N35" s="45">
        <f t="shared" si="6"/>
        <v>14840</v>
      </c>
      <c r="O35" s="46">
        <v>0.5</v>
      </c>
      <c r="P35" s="47">
        <f t="shared" si="7"/>
        <v>14840</v>
      </c>
    </row>
    <row r="36" spans="2:16">
      <c r="B36" s="15" t="s">
        <v>370</v>
      </c>
      <c r="C36" s="16" t="s">
        <v>371</v>
      </c>
      <c r="E36" s="17">
        <v>120</v>
      </c>
      <c r="F36" s="7" t="s">
        <v>338</v>
      </c>
      <c r="H36" s="18">
        <v>424</v>
      </c>
      <c r="I36" s="18">
        <v>50880</v>
      </c>
      <c r="K36" s="42">
        <v>0</v>
      </c>
      <c r="L36" s="43">
        <f t="shared" si="4"/>
        <v>0</v>
      </c>
      <c r="M36" s="44">
        <f t="shared" si="5"/>
        <v>0.9</v>
      </c>
      <c r="N36" s="45">
        <f t="shared" si="6"/>
        <v>45792</v>
      </c>
      <c r="O36" s="46">
        <v>0.9</v>
      </c>
      <c r="P36" s="47">
        <f t="shared" si="7"/>
        <v>45792</v>
      </c>
    </row>
    <row r="37" spans="2:16" ht="33.75">
      <c r="B37" s="16"/>
      <c r="C37" s="16" t="s">
        <v>372</v>
      </c>
      <c r="E37" s="17"/>
      <c r="H37" s="18"/>
      <c r="I37" s="18"/>
      <c r="K37" s="42"/>
      <c r="L37" s="43"/>
      <c r="M37" s="44"/>
      <c r="N37" s="45"/>
      <c r="O37" s="46"/>
      <c r="P37" s="47"/>
    </row>
    <row r="38" spans="2:16">
      <c r="K38" s="42"/>
      <c r="L38" s="43"/>
      <c r="M38" s="44"/>
      <c r="N38" s="45"/>
      <c r="O38" s="46"/>
      <c r="P38" s="47"/>
    </row>
    <row r="39" spans="2:16">
      <c r="B39" s="8" t="s">
        <v>373</v>
      </c>
      <c r="C39" s="9" t="s">
        <v>374</v>
      </c>
      <c r="D39" s="10" t="s">
        <v>325</v>
      </c>
      <c r="E39" s="11"/>
      <c r="F39" s="12"/>
      <c r="G39" s="11"/>
      <c r="H39" s="13"/>
      <c r="I39" s="14">
        <v>157272.20000000001</v>
      </c>
      <c r="K39" s="42"/>
      <c r="L39" s="43"/>
      <c r="M39" s="44"/>
      <c r="N39" s="45"/>
      <c r="O39" s="46"/>
      <c r="P39" s="47"/>
    </row>
    <row r="40" spans="2:16">
      <c r="B40" s="15" t="s">
        <v>375</v>
      </c>
      <c r="C40" s="16" t="s">
        <v>376</v>
      </c>
      <c r="E40" s="17">
        <v>0.3</v>
      </c>
      <c r="F40" s="7" t="s">
        <v>377</v>
      </c>
      <c r="H40" s="18">
        <v>424</v>
      </c>
      <c r="I40" s="18">
        <v>127.19999999999999</v>
      </c>
      <c r="K40" s="42">
        <v>0</v>
      </c>
      <c r="L40" s="43">
        <f t="shared" si="4"/>
        <v>0</v>
      </c>
      <c r="M40" s="44">
        <f t="shared" si="5"/>
        <v>0.9</v>
      </c>
      <c r="N40" s="45">
        <f t="shared" si="6"/>
        <v>114.47999999999999</v>
      </c>
      <c r="O40" s="46">
        <v>0.9</v>
      </c>
      <c r="P40" s="47">
        <f t="shared" si="7"/>
        <v>114.47999999999999</v>
      </c>
    </row>
    <row r="41" spans="2:16">
      <c r="B41" s="16"/>
      <c r="C41" s="16" t="s">
        <v>378</v>
      </c>
      <c r="E41" s="17"/>
      <c r="H41" s="18"/>
      <c r="I41" s="18"/>
      <c r="K41" s="42"/>
      <c r="L41" s="43"/>
      <c r="M41" s="44"/>
      <c r="N41" s="45"/>
      <c r="O41" s="46"/>
      <c r="P41" s="47"/>
    </row>
    <row r="42" spans="2:16">
      <c r="B42" s="15" t="s">
        <v>379</v>
      </c>
      <c r="C42" s="16" t="s">
        <v>380</v>
      </c>
      <c r="E42" s="17">
        <v>5.4</v>
      </c>
      <c r="F42" s="7" t="s">
        <v>377</v>
      </c>
      <c r="H42" s="18">
        <v>4240</v>
      </c>
      <c r="I42" s="18">
        <v>22896</v>
      </c>
      <c r="K42" s="42">
        <v>0</v>
      </c>
      <c r="L42" s="43">
        <f t="shared" si="4"/>
        <v>0</v>
      </c>
      <c r="M42" s="44">
        <f t="shared" si="5"/>
        <v>0.9</v>
      </c>
      <c r="N42" s="45">
        <f t="shared" si="6"/>
        <v>20606.400000000001</v>
      </c>
      <c r="O42" s="46">
        <v>0.9</v>
      </c>
      <c r="P42" s="47">
        <f t="shared" si="7"/>
        <v>20606.400000000001</v>
      </c>
    </row>
    <row r="43" spans="2:16">
      <c r="B43" s="16"/>
      <c r="C43" s="16" t="s">
        <v>381</v>
      </c>
      <c r="E43" s="17"/>
      <c r="H43" s="18"/>
      <c r="I43" s="18"/>
      <c r="K43" s="42"/>
      <c r="L43" s="43"/>
      <c r="M43" s="44"/>
      <c r="N43" s="45"/>
      <c r="O43" s="46"/>
      <c r="P43" s="47"/>
    </row>
    <row r="44" spans="2:16">
      <c r="B44" s="15" t="s">
        <v>382</v>
      </c>
      <c r="C44" s="16" t="s">
        <v>383</v>
      </c>
      <c r="E44" s="17">
        <v>2</v>
      </c>
      <c r="F44" s="7" t="s">
        <v>377</v>
      </c>
      <c r="H44" s="18">
        <v>3180</v>
      </c>
      <c r="I44" s="18">
        <v>6360</v>
      </c>
      <c r="K44" s="42">
        <v>0</v>
      </c>
      <c r="L44" s="43">
        <f t="shared" si="4"/>
        <v>0</v>
      </c>
      <c r="M44" s="44">
        <f t="shared" si="5"/>
        <v>0.5</v>
      </c>
      <c r="N44" s="45">
        <f t="shared" si="6"/>
        <v>3180</v>
      </c>
      <c r="O44" s="46">
        <v>0.5</v>
      </c>
      <c r="P44" s="47">
        <f t="shared" si="7"/>
        <v>3180</v>
      </c>
    </row>
    <row r="45" spans="2:16">
      <c r="B45" s="16"/>
      <c r="C45" s="16" t="s">
        <v>384</v>
      </c>
      <c r="E45" s="17"/>
      <c r="H45" s="18"/>
      <c r="I45" s="18"/>
      <c r="K45" s="42"/>
      <c r="L45" s="43"/>
      <c r="M45" s="44"/>
      <c r="N45" s="45"/>
      <c r="O45" s="46"/>
      <c r="P45" s="47"/>
    </row>
    <row r="46" spans="2:16">
      <c r="B46" s="15" t="s">
        <v>385</v>
      </c>
      <c r="C46" s="16" t="s">
        <v>386</v>
      </c>
      <c r="E46" s="17">
        <v>11</v>
      </c>
      <c r="F46" s="7" t="s">
        <v>338</v>
      </c>
      <c r="H46" s="18">
        <v>8480</v>
      </c>
      <c r="I46" s="18">
        <v>93280</v>
      </c>
      <c r="K46" s="42">
        <v>0</v>
      </c>
      <c r="L46" s="43">
        <f t="shared" si="4"/>
        <v>0</v>
      </c>
      <c r="M46" s="44">
        <f t="shared" si="5"/>
        <v>0.9</v>
      </c>
      <c r="N46" s="45">
        <f t="shared" si="6"/>
        <v>83952</v>
      </c>
      <c r="O46" s="46">
        <v>0.9</v>
      </c>
      <c r="P46" s="47">
        <f t="shared" si="7"/>
        <v>83952</v>
      </c>
    </row>
    <row r="47" spans="2:16">
      <c r="B47" s="16"/>
      <c r="C47" s="16" t="s">
        <v>387</v>
      </c>
      <c r="E47" s="17"/>
      <c r="H47" s="18"/>
      <c r="I47" s="18"/>
      <c r="K47" s="42"/>
      <c r="L47" s="43"/>
      <c r="M47" s="44"/>
      <c r="N47" s="45"/>
      <c r="O47" s="46"/>
      <c r="P47" s="47"/>
    </row>
    <row r="48" spans="2:16">
      <c r="B48" s="15" t="s">
        <v>388</v>
      </c>
      <c r="C48" s="16" t="s">
        <v>389</v>
      </c>
      <c r="E48" s="17">
        <v>3</v>
      </c>
      <c r="F48" s="7" t="s">
        <v>377</v>
      </c>
      <c r="H48" s="18">
        <v>3180</v>
      </c>
      <c r="I48" s="18">
        <v>9540</v>
      </c>
      <c r="K48" s="42">
        <v>0</v>
      </c>
      <c r="L48" s="43">
        <f t="shared" si="4"/>
        <v>0</v>
      </c>
      <c r="M48" s="44">
        <f t="shared" si="5"/>
        <v>0.9</v>
      </c>
      <c r="N48" s="45">
        <f t="shared" si="6"/>
        <v>8586</v>
      </c>
      <c r="O48" s="46">
        <v>0.9</v>
      </c>
      <c r="P48" s="47">
        <f t="shared" si="7"/>
        <v>8586</v>
      </c>
    </row>
    <row r="49" spans="2:16" ht="22.5">
      <c r="B49" s="16"/>
      <c r="C49" s="16" t="s">
        <v>390</v>
      </c>
      <c r="E49" s="17"/>
      <c r="H49" s="18"/>
      <c r="I49" s="18"/>
      <c r="K49" s="42"/>
      <c r="L49" s="43"/>
      <c r="M49" s="44"/>
      <c r="N49" s="45"/>
      <c r="O49" s="46"/>
      <c r="P49" s="47"/>
    </row>
    <row r="50" spans="2:16">
      <c r="B50" s="15" t="s">
        <v>391</v>
      </c>
      <c r="C50" s="16" t="s">
        <v>392</v>
      </c>
      <c r="E50" s="17">
        <v>1</v>
      </c>
      <c r="F50" s="7" t="s">
        <v>350</v>
      </c>
      <c r="H50" s="18">
        <v>10600</v>
      </c>
      <c r="I50" s="18">
        <v>10600</v>
      </c>
      <c r="K50" s="42">
        <v>0</v>
      </c>
      <c r="L50" s="43">
        <f t="shared" si="4"/>
        <v>0</v>
      </c>
      <c r="M50" s="44">
        <f t="shared" si="5"/>
        <v>0.5</v>
      </c>
      <c r="N50" s="45">
        <f t="shared" si="6"/>
        <v>5300</v>
      </c>
      <c r="O50" s="46">
        <v>0.5</v>
      </c>
      <c r="P50" s="47">
        <f t="shared" si="7"/>
        <v>5300</v>
      </c>
    </row>
    <row r="51" spans="2:16">
      <c r="B51" s="16"/>
      <c r="C51" s="16" t="s">
        <v>393</v>
      </c>
      <c r="E51" s="17"/>
      <c r="H51" s="18"/>
      <c r="I51" s="18"/>
      <c r="K51" s="42"/>
      <c r="L51" s="43"/>
      <c r="M51" s="44"/>
      <c r="N51" s="45"/>
      <c r="O51" s="46"/>
      <c r="P51" s="47"/>
    </row>
    <row r="52" spans="2:16">
      <c r="B52" s="15" t="s">
        <v>394</v>
      </c>
      <c r="C52" s="16" t="s">
        <v>395</v>
      </c>
      <c r="E52" s="17">
        <v>91</v>
      </c>
      <c r="F52" s="7" t="s">
        <v>338</v>
      </c>
      <c r="H52" s="18">
        <v>159</v>
      </c>
      <c r="I52" s="18">
        <v>14469</v>
      </c>
      <c r="K52" s="42">
        <v>0</v>
      </c>
      <c r="L52" s="43">
        <f t="shared" si="4"/>
        <v>0</v>
      </c>
      <c r="M52" s="44">
        <f t="shared" si="5"/>
        <v>0.6</v>
      </c>
      <c r="N52" s="45">
        <f t="shared" si="6"/>
        <v>8681.4</v>
      </c>
      <c r="O52" s="46">
        <v>0.6</v>
      </c>
      <c r="P52" s="47">
        <f t="shared" si="7"/>
        <v>8681.4</v>
      </c>
    </row>
    <row r="53" spans="2:16">
      <c r="B53" s="16"/>
      <c r="C53" s="16" t="s">
        <v>396</v>
      </c>
      <c r="E53" s="17"/>
      <c r="H53" s="18"/>
      <c r="I53" s="18"/>
      <c r="K53" s="42"/>
      <c r="L53" s="43"/>
      <c r="M53" s="44"/>
      <c r="N53" s="45"/>
      <c r="O53" s="46"/>
      <c r="P53" s="47"/>
    </row>
    <row r="54" spans="2:16">
      <c r="K54" s="42"/>
      <c r="L54" s="43"/>
      <c r="M54" s="44"/>
      <c r="N54" s="45"/>
      <c r="O54" s="46"/>
      <c r="P54" s="47"/>
    </row>
    <row r="55" spans="2:16">
      <c r="B55" s="8" t="s">
        <v>397</v>
      </c>
      <c r="C55" s="9" t="s">
        <v>398</v>
      </c>
      <c r="D55" s="10" t="s">
        <v>325</v>
      </c>
      <c r="E55" s="11"/>
      <c r="F55" s="12"/>
      <c r="G55" s="11"/>
      <c r="H55" s="13"/>
      <c r="I55" s="14">
        <v>1354690.6</v>
      </c>
      <c r="K55" s="42"/>
      <c r="L55" s="43"/>
      <c r="M55" s="44"/>
      <c r="N55" s="45"/>
      <c r="O55" s="46"/>
      <c r="P55" s="47"/>
    </row>
    <row r="56" spans="2:16">
      <c r="B56" s="15" t="s">
        <v>399</v>
      </c>
      <c r="C56" s="16" t="s">
        <v>400</v>
      </c>
      <c r="E56" s="17">
        <v>70</v>
      </c>
      <c r="F56" s="7" t="s">
        <v>338</v>
      </c>
      <c r="H56" s="18">
        <v>837.4</v>
      </c>
      <c r="I56" s="18">
        <v>58618</v>
      </c>
      <c r="K56" s="42">
        <v>0</v>
      </c>
      <c r="L56" s="43">
        <f t="shared" si="4"/>
        <v>0</v>
      </c>
      <c r="M56" s="44">
        <f t="shared" si="5"/>
        <v>0.9</v>
      </c>
      <c r="N56" s="45">
        <f t="shared" si="6"/>
        <v>52756.200000000004</v>
      </c>
      <c r="O56" s="46">
        <v>0.9</v>
      </c>
      <c r="P56" s="47">
        <f t="shared" si="7"/>
        <v>52756.200000000004</v>
      </c>
    </row>
    <row r="57" spans="2:16">
      <c r="B57" s="16"/>
      <c r="C57" s="16" t="s">
        <v>401</v>
      </c>
      <c r="E57" s="17"/>
      <c r="H57" s="18"/>
      <c r="I57" s="18"/>
      <c r="K57" s="42"/>
      <c r="L57" s="43"/>
      <c r="M57" s="44"/>
      <c r="N57" s="45"/>
      <c r="O57" s="46"/>
      <c r="P57" s="47"/>
    </row>
    <row r="58" spans="2:16">
      <c r="B58" s="15" t="s">
        <v>402</v>
      </c>
      <c r="C58" s="16" t="s">
        <v>403</v>
      </c>
      <c r="E58" s="17">
        <v>180</v>
      </c>
      <c r="F58" s="7" t="s">
        <v>338</v>
      </c>
      <c r="H58" s="18">
        <v>402.8</v>
      </c>
      <c r="I58" s="18">
        <v>72504</v>
      </c>
      <c r="K58" s="42">
        <v>0</v>
      </c>
      <c r="L58" s="43">
        <f t="shared" si="4"/>
        <v>0</v>
      </c>
      <c r="M58" s="44">
        <f t="shared" si="5"/>
        <v>0.1</v>
      </c>
      <c r="N58" s="45">
        <f t="shared" si="6"/>
        <v>7250.4000000000005</v>
      </c>
      <c r="O58" s="46">
        <v>0.1</v>
      </c>
      <c r="P58" s="47">
        <f t="shared" si="7"/>
        <v>7250.4000000000005</v>
      </c>
    </row>
    <row r="59" spans="2:16">
      <c r="B59" s="16"/>
      <c r="C59" s="16" t="s">
        <v>404</v>
      </c>
      <c r="E59" s="17"/>
      <c r="H59" s="18"/>
      <c r="I59" s="18"/>
      <c r="K59" s="42"/>
      <c r="L59" s="43"/>
      <c r="M59" s="44"/>
      <c r="N59" s="45"/>
      <c r="O59" s="46"/>
      <c r="P59" s="47"/>
    </row>
    <row r="60" spans="2:16" ht="22.5">
      <c r="B60" s="15" t="s">
        <v>405</v>
      </c>
      <c r="C60" s="16" t="s">
        <v>406</v>
      </c>
      <c r="E60" s="17">
        <v>1</v>
      </c>
      <c r="F60" s="7" t="s">
        <v>342</v>
      </c>
      <c r="H60" s="18">
        <v>18020</v>
      </c>
      <c r="I60" s="18">
        <v>18020</v>
      </c>
      <c r="K60" s="42">
        <v>0</v>
      </c>
      <c r="L60" s="43">
        <f t="shared" si="4"/>
        <v>0</v>
      </c>
      <c r="M60" s="44">
        <f t="shared" si="5"/>
        <v>0</v>
      </c>
      <c r="N60" s="45">
        <f t="shared" si="6"/>
        <v>0</v>
      </c>
      <c r="O60" s="46">
        <v>0</v>
      </c>
      <c r="P60" s="47">
        <f t="shared" si="7"/>
        <v>0</v>
      </c>
    </row>
    <row r="61" spans="2:16">
      <c r="B61" s="16"/>
      <c r="C61" s="16" t="s">
        <v>407</v>
      </c>
      <c r="E61" s="17"/>
      <c r="H61" s="18"/>
      <c r="I61" s="18"/>
      <c r="K61" s="42"/>
      <c r="L61" s="43"/>
      <c r="M61" s="44"/>
      <c r="N61" s="45"/>
      <c r="O61" s="46"/>
      <c r="P61" s="47"/>
    </row>
    <row r="62" spans="2:16">
      <c r="B62" s="15" t="s">
        <v>408</v>
      </c>
      <c r="C62" s="16" t="s">
        <v>409</v>
      </c>
      <c r="E62" s="17">
        <v>52</v>
      </c>
      <c r="F62" s="7" t="s">
        <v>410</v>
      </c>
      <c r="H62" s="18">
        <v>190.8</v>
      </c>
      <c r="I62" s="18">
        <v>9921.6</v>
      </c>
      <c r="K62" s="42">
        <v>0</v>
      </c>
      <c r="L62" s="43">
        <f t="shared" si="4"/>
        <v>0</v>
      </c>
      <c r="M62" s="44">
        <f t="shared" si="5"/>
        <v>0</v>
      </c>
      <c r="N62" s="45">
        <f t="shared" si="6"/>
        <v>0</v>
      </c>
      <c r="O62" s="46">
        <v>0</v>
      </c>
      <c r="P62" s="47">
        <f t="shared" si="7"/>
        <v>0</v>
      </c>
    </row>
    <row r="63" spans="2:16">
      <c r="B63" s="16"/>
      <c r="C63" s="16" t="s">
        <v>411</v>
      </c>
      <c r="E63" s="17"/>
      <c r="H63" s="18"/>
      <c r="I63" s="18"/>
      <c r="K63" s="42"/>
      <c r="L63" s="43"/>
      <c r="M63" s="44"/>
      <c r="N63" s="45"/>
      <c r="O63" s="46"/>
      <c r="P63" s="47"/>
    </row>
    <row r="64" spans="2:16">
      <c r="B64" s="15" t="s">
        <v>412</v>
      </c>
      <c r="C64" s="16" t="s">
        <v>413</v>
      </c>
      <c r="E64" s="17">
        <v>1300</v>
      </c>
      <c r="F64" s="7" t="s">
        <v>338</v>
      </c>
      <c r="H64" s="18">
        <v>132.5</v>
      </c>
      <c r="I64" s="18">
        <v>172250</v>
      </c>
      <c r="K64" s="42">
        <v>0</v>
      </c>
      <c r="L64" s="43">
        <f t="shared" si="4"/>
        <v>0</v>
      </c>
      <c r="M64" s="44">
        <f t="shared" si="5"/>
        <v>0.5</v>
      </c>
      <c r="N64" s="45">
        <f t="shared" si="6"/>
        <v>86125</v>
      </c>
      <c r="O64" s="46">
        <v>0.5</v>
      </c>
      <c r="P64" s="47">
        <f t="shared" si="7"/>
        <v>86125</v>
      </c>
    </row>
    <row r="65" spans="2:16">
      <c r="B65" s="16"/>
      <c r="C65" s="16" t="s">
        <v>414</v>
      </c>
      <c r="E65" s="17"/>
      <c r="H65" s="18"/>
      <c r="I65" s="18"/>
      <c r="K65" s="42"/>
      <c r="L65" s="43"/>
      <c r="M65" s="44"/>
      <c r="N65" s="45"/>
      <c r="O65" s="46"/>
      <c r="P65" s="47"/>
    </row>
    <row r="66" spans="2:16">
      <c r="B66" s="15" t="s">
        <v>415</v>
      </c>
      <c r="C66" s="16" t="s">
        <v>416</v>
      </c>
      <c r="E66" s="17">
        <v>175</v>
      </c>
      <c r="F66" s="7" t="s">
        <v>338</v>
      </c>
      <c r="H66" s="18">
        <v>153.69999999999999</v>
      </c>
      <c r="I66" s="18">
        <v>26897.499999999996</v>
      </c>
      <c r="K66" s="42">
        <v>0</v>
      </c>
      <c r="L66" s="43">
        <f t="shared" si="4"/>
        <v>0</v>
      </c>
      <c r="M66" s="44">
        <f t="shared" si="5"/>
        <v>0.3</v>
      </c>
      <c r="N66" s="45">
        <f t="shared" si="6"/>
        <v>8069.2499999999982</v>
      </c>
      <c r="O66" s="46">
        <v>0.3</v>
      </c>
      <c r="P66" s="47">
        <f t="shared" si="7"/>
        <v>8069.2499999999982</v>
      </c>
    </row>
    <row r="67" spans="2:16">
      <c r="B67" s="15" t="s">
        <v>417</v>
      </c>
      <c r="C67" s="16" t="s">
        <v>418</v>
      </c>
      <c r="E67" s="17">
        <v>440</v>
      </c>
      <c r="F67" s="7" t="s">
        <v>338</v>
      </c>
      <c r="H67" s="18">
        <v>296.8</v>
      </c>
      <c r="I67" s="18">
        <v>130592</v>
      </c>
      <c r="K67" s="42">
        <v>0</v>
      </c>
      <c r="L67" s="43">
        <f t="shared" si="4"/>
        <v>0</v>
      </c>
      <c r="M67" s="44">
        <f t="shared" si="5"/>
        <v>0.2</v>
      </c>
      <c r="N67" s="45">
        <f t="shared" si="6"/>
        <v>26118.400000000001</v>
      </c>
      <c r="O67" s="46">
        <v>0.2</v>
      </c>
      <c r="P67" s="47">
        <f t="shared" si="7"/>
        <v>26118.400000000001</v>
      </c>
    </row>
    <row r="68" spans="2:16">
      <c r="B68" s="15" t="s">
        <v>419</v>
      </c>
      <c r="C68" s="16" t="s">
        <v>420</v>
      </c>
      <c r="E68" s="17">
        <v>500</v>
      </c>
      <c r="F68" s="7" t="s">
        <v>338</v>
      </c>
      <c r="H68" s="18">
        <v>254.4</v>
      </c>
      <c r="I68" s="18">
        <v>127200</v>
      </c>
      <c r="K68" s="42">
        <v>0</v>
      </c>
      <c r="L68" s="43">
        <f t="shared" si="4"/>
        <v>0</v>
      </c>
      <c r="M68" s="44">
        <f t="shared" si="5"/>
        <v>0.2</v>
      </c>
      <c r="N68" s="45">
        <f t="shared" si="6"/>
        <v>25440</v>
      </c>
      <c r="O68" s="46">
        <v>0.2</v>
      </c>
      <c r="P68" s="47">
        <f t="shared" si="7"/>
        <v>25440</v>
      </c>
    </row>
    <row r="69" spans="2:16">
      <c r="B69" s="15" t="s">
        <v>421</v>
      </c>
      <c r="C69" s="16" t="s">
        <v>422</v>
      </c>
      <c r="E69" s="17">
        <v>730</v>
      </c>
      <c r="F69" s="7" t="s">
        <v>338</v>
      </c>
      <c r="H69" s="18">
        <v>238.5</v>
      </c>
      <c r="I69" s="18">
        <v>174105</v>
      </c>
      <c r="K69" s="42">
        <v>0</v>
      </c>
      <c r="L69" s="43">
        <f t="shared" si="4"/>
        <v>0</v>
      </c>
      <c r="M69" s="44">
        <f t="shared" si="5"/>
        <v>0</v>
      </c>
      <c r="N69" s="45">
        <f t="shared" si="6"/>
        <v>0</v>
      </c>
      <c r="O69" s="46">
        <v>0</v>
      </c>
      <c r="P69" s="47">
        <f t="shared" si="7"/>
        <v>0</v>
      </c>
    </row>
    <row r="70" spans="2:16">
      <c r="B70" s="15" t="s">
        <v>423</v>
      </c>
      <c r="C70" s="16" t="s">
        <v>424</v>
      </c>
      <c r="E70" s="17">
        <v>180</v>
      </c>
      <c r="F70" s="7" t="s">
        <v>338</v>
      </c>
      <c r="H70" s="18">
        <v>402.8</v>
      </c>
      <c r="I70" s="18">
        <v>72504</v>
      </c>
      <c r="K70" s="42">
        <v>0</v>
      </c>
      <c r="L70" s="43">
        <f t="shared" si="4"/>
        <v>0</v>
      </c>
      <c r="M70" s="44">
        <f t="shared" si="5"/>
        <v>0.5</v>
      </c>
      <c r="N70" s="45">
        <f t="shared" si="6"/>
        <v>36252</v>
      </c>
      <c r="O70" s="46">
        <v>0.5</v>
      </c>
      <c r="P70" s="47">
        <f t="shared" si="7"/>
        <v>36252</v>
      </c>
    </row>
    <row r="71" spans="2:16">
      <c r="B71" s="15" t="s">
        <v>425</v>
      </c>
      <c r="C71" s="16" t="s">
        <v>426</v>
      </c>
      <c r="E71" s="17">
        <v>500</v>
      </c>
      <c r="F71" s="7" t="s">
        <v>338</v>
      </c>
      <c r="H71" s="18">
        <v>212</v>
      </c>
      <c r="I71" s="18">
        <v>106000</v>
      </c>
      <c r="K71" s="42">
        <v>0</v>
      </c>
      <c r="L71" s="43">
        <f t="shared" si="4"/>
        <v>0</v>
      </c>
      <c r="M71" s="44">
        <f t="shared" si="5"/>
        <v>0.8</v>
      </c>
      <c r="N71" s="45">
        <f t="shared" si="6"/>
        <v>84800</v>
      </c>
      <c r="O71" s="46">
        <v>0.8</v>
      </c>
      <c r="P71" s="47">
        <f t="shared" si="7"/>
        <v>84800</v>
      </c>
    </row>
    <row r="72" spans="2:16">
      <c r="B72" s="15" t="s">
        <v>427</v>
      </c>
      <c r="C72" s="16" t="s">
        <v>428</v>
      </c>
      <c r="E72" s="17">
        <v>15</v>
      </c>
      <c r="F72" s="7" t="s">
        <v>338</v>
      </c>
      <c r="H72" s="18">
        <v>996.4</v>
      </c>
      <c r="I72" s="18">
        <v>14946</v>
      </c>
      <c r="K72" s="42">
        <v>0</v>
      </c>
      <c r="L72" s="43">
        <f t="shared" si="4"/>
        <v>0</v>
      </c>
      <c r="M72" s="44">
        <f t="shared" si="5"/>
        <v>0</v>
      </c>
      <c r="N72" s="45">
        <f t="shared" si="6"/>
        <v>0</v>
      </c>
      <c r="O72" s="46">
        <v>0</v>
      </c>
      <c r="P72" s="47">
        <f t="shared" si="7"/>
        <v>0</v>
      </c>
    </row>
    <row r="73" spans="2:16" ht="22.5">
      <c r="B73" s="16"/>
      <c r="C73" s="16" t="s">
        <v>429</v>
      </c>
      <c r="E73" s="17"/>
      <c r="H73" s="18"/>
      <c r="I73" s="18"/>
      <c r="K73" s="42"/>
      <c r="L73" s="43"/>
      <c r="M73" s="44"/>
      <c r="N73" s="45"/>
      <c r="O73" s="46"/>
      <c r="P73" s="47"/>
    </row>
    <row r="74" spans="2:16">
      <c r="B74" s="15" t="s">
        <v>430</v>
      </c>
      <c r="C74" s="16" t="s">
        <v>431</v>
      </c>
      <c r="E74" s="17">
        <v>1</v>
      </c>
      <c r="F74" s="7" t="s">
        <v>342</v>
      </c>
      <c r="H74" s="18">
        <v>186560</v>
      </c>
      <c r="I74" s="18">
        <v>186560</v>
      </c>
      <c r="K74" s="42">
        <v>0</v>
      </c>
      <c r="L74" s="43">
        <f t="shared" si="4"/>
        <v>0</v>
      </c>
      <c r="M74" s="44">
        <f t="shared" si="5"/>
        <v>0.25</v>
      </c>
      <c r="N74" s="45">
        <f t="shared" si="6"/>
        <v>46640</v>
      </c>
      <c r="O74" s="46">
        <v>0.25</v>
      </c>
      <c r="P74" s="47">
        <f t="shared" si="7"/>
        <v>46640</v>
      </c>
    </row>
    <row r="75" spans="2:16" ht="33.75">
      <c r="B75" s="16"/>
      <c r="C75" s="16" t="s">
        <v>432</v>
      </c>
      <c r="E75" s="17"/>
      <c r="H75" s="18"/>
      <c r="I75" s="18"/>
      <c r="K75" s="42"/>
      <c r="L75" s="43"/>
      <c r="M75" s="44"/>
      <c r="N75" s="45"/>
      <c r="O75" s="46"/>
      <c r="P75" s="47"/>
    </row>
    <row r="76" spans="2:16">
      <c r="B76" s="15" t="s">
        <v>433</v>
      </c>
      <c r="C76" s="16" t="s">
        <v>434</v>
      </c>
      <c r="E76" s="17">
        <v>350</v>
      </c>
      <c r="F76" s="7" t="s">
        <v>338</v>
      </c>
      <c r="H76" s="18">
        <v>360.4</v>
      </c>
      <c r="I76" s="18">
        <v>126139.99999999999</v>
      </c>
      <c r="K76" s="42">
        <v>0</v>
      </c>
      <c r="L76" s="43">
        <f t="shared" si="4"/>
        <v>0</v>
      </c>
      <c r="M76" s="44">
        <f t="shared" si="5"/>
        <v>0.3</v>
      </c>
      <c r="N76" s="45">
        <f t="shared" si="6"/>
        <v>37841.999999999993</v>
      </c>
      <c r="O76" s="46">
        <v>0.3</v>
      </c>
      <c r="P76" s="47">
        <f t="shared" si="7"/>
        <v>37841.999999999993</v>
      </c>
    </row>
    <row r="77" spans="2:16" ht="22.5">
      <c r="B77" s="15" t="s">
        <v>435</v>
      </c>
      <c r="C77" s="16" t="s">
        <v>436</v>
      </c>
      <c r="E77" s="17">
        <v>245</v>
      </c>
      <c r="F77" s="7" t="s">
        <v>338</v>
      </c>
      <c r="H77" s="18">
        <v>238.5</v>
      </c>
      <c r="I77" s="18">
        <v>58432.5</v>
      </c>
      <c r="K77" s="42">
        <v>0</v>
      </c>
      <c r="L77" s="43">
        <f t="shared" si="4"/>
        <v>0</v>
      </c>
      <c r="M77" s="44">
        <f t="shared" si="5"/>
        <v>0</v>
      </c>
      <c r="N77" s="45">
        <f t="shared" si="6"/>
        <v>0</v>
      </c>
      <c r="O77" s="46">
        <v>0</v>
      </c>
      <c r="P77" s="47">
        <f t="shared" si="7"/>
        <v>0</v>
      </c>
    </row>
    <row r="78" spans="2:16">
      <c r="K78" s="42"/>
      <c r="L78" s="43"/>
      <c r="M78" s="44"/>
      <c r="N78" s="45"/>
      <c r="O78" s="46"/>
      <c r="P78" s="47"/>
    </row>
    <row r="79" spans="2:16">
      <c r="B79" s="8" t="s">
        <v>437</v>
      </c>
      <c r="C79" s="9" t="s">
        <v>438</v>
      </c>
      <c r="D79" s="10" t="s">
        <v>325</v>
      </c>
      <c r="E79" s="11"/>
      <c r="F79" s="12"/>
      <c r="G79" s="11"/>
      <c r="H79" s="13"/>
      <c r="I79" s="14">
        <v>702515</v>
      </c>
      <c r="K79" s="42"/>
      <c r="L79" s="43"/>
      <c r="M79" s="44"/>
      <c r="N79" s="45"/>
      <c r="O79" s="46"/>
      <c r="P79" s="47"/>
    </row>
    <row r="80" spans="2:16">
      <c r="B80" s="15" t="s">
        <v>439</v>
      </c>
      <c r="C80" s="16" t="s">
        <v>440</v>
      </c>
      <c r="E80" s="17">
        <v>1</v>
      </c>
      <c r="F80" s="7" t="s">
        <v>350</v>
      </c>
      <c r="H80" s="18">
        <v>53000</v>
      </c>
      <c r="I80" s="18">
        <v>53000</v>
      </c>
      <c r="K80" s="42">
        <v>0</v>
      </c>
      <c r="L80" s="43">
        <f t="shared" si="4"/>
        <v>0</v>
      </c>
      <c r="M80" s="44">
        <f t="shared" si="5"/>
        <v>0.7</v>
      </c>
      <c r="N80" s="45">
        <f t="shared" si="6"/>
        <v>37100</v>
      </c>
      <c r="O80" s="46">
        <v>0.7</v>
      </c>
      <c r="P80" s="47">
        <f t="shared" si="7"/>
        <v>37100</v>
      </c>
    </row>
    <row r="81" spans="2:16" ht="33.75">
      <c r="B81" s="16"/>
      <c r="C81" s="16" t="s">
        <v>441</v>
      </c>
      <c r="E81" s="17"/>
      <c r="H81" s="18"/>
      <c r="I81" s="18"/>
      <c r="K81" s="42"/>
      <c r="L81" s="43"/>
      <c r="M81" s="44"/>
      <c r="N81" s="45"/>
      <c r="O81" s="46"/>
      <c r="P81" s="47"/>
    </row>
    <row r="82" spans="2:16">
      <c r="B82" s="15" t="s">
        <v>442</v>
      </c>
      <c r="C82" s="16" t="s">
        <v>443</v>
      </c>
      <c r="E82" s="17">
        <v>215</v>
      </c>
      <c r="F82" s="7" t="s">
        <v>338</v>
      </c>
      <c r="H82" s="18">
        <v>3021</v>
      </c>
      <c r="I82" s="18">
        <v>649515</v>
      </c>
      <c r="K82" s="42">
        <v>0</v>
      </c>
      <c r="L82" s="43">
        <f t="shared" si="4"/>
        <v>0</v>
      </c>
      <c r="M82" s="44">
        <f t="shared" si="5"/>
        <v>0.7</v>
      </c>
      <c r="N82" s="45">
        <f t="shared" si="6"/>
        <v>454660.5</v>
      </c>
      <c r="O82" s="46">
        <v>0.7</v>
      </c>
      <c r="P82" s="47">
        <f t="shared" si="7"/>
        <v>454660.5</v>
      </c>
    </row>
    <row r="83" spans="2:16" ht="45">
      <c r="B83" s="16"/>
      <c r="C83" s="16" t="s">
        <v>444</v>
      </c>
      <c r="E83" s="17"/>
      <c r="H83" s="18"/>
      <c r="I83" s="18"/>
      <c r="K83" s="42"/>
      <c r="L83" s="43"/>
      <c r="M83" s="44"/>
      <c r="N83" s="45"/>
      <c r="O83" s="46"/>
      <c r="P83" s="47"/>
    </row>
    <row r="84" spans="2:16">
      <c r="K84" s="42"/>
      <c r="L84" s="43"/>
      <c r="M84" s="44"/>
      <c r="N84" s="45"/>
      <c r="O84" s="46"/>
      <c r="P84" s="47"/>
    </row>
    <row r="85" spans="2:16">
      <c r="B85" s="8" t="s">
        <v>445</v>
      </c>
      <c r="C85" s="9" t="s">
        <v>446</v>
      </c>
      <c r="D85" s="10" t="s">
        <v>325</v>
      </c>
      <c r="E85" s="11"/>
      <c r="F85" s="12"/>
      <c r="G85" s="11"/>
      <c r="H85" s="13"/>
      <c r="I85" s="14">
        <v>316036.34999999998</v>
      </c>
      <c r="K85" s="42"/>
      <c r="L85" s="43"/>
      <c r="M85" s="44"/>
      <c r="N85" s="45"/>
      <c r="O85" s="46"/>
      <c r="P85" s="47"/>
    </row>
    <row r="86" spans="2:16">
      <c r="B86" s="15" t="s">
        <v>447</v>
      </c>
      <c r="C86" s="16" t="s">
        <v>448</v>
      </c>
      <c r="E86" s="17">
        <v>549</v>
      </c>
      <c r="F86" s="7" t="s">
        <v>338</v>
      </c>
      <c r="H86" s="18">
        <v>220.5</v>
      </c>
      <c r="I86" s="18">
        <v>121054.5</v>
      </c>
      <c r="K86" s="42">
        <v>0</v>
      </c>
      <c r="L86" s="43">
        <f t="shared" si="4"/>
        <v>0</v>
      </c>
      <c r="M86" s="44">
        <f t="shared" si="5"/>
        <v>0.3</v>
      </c>
      <c r="N86" s="45">
        <f t="shared" si="6"/>
        <v>36316.35</v>
      </c>
      <c r="O86" s="46">
        <v>0.3</v>
      </c>
      <c r="P86" s="47">
        <f t="shared" si="7"/>
        <v>36316.35</v>
      </c>
    </row>
    <row r="87" spans="2:16">
      <c r="B87" s="15" t="s">
        <v>449</v>
      </c>
      <c r="C87" s="16" t="s">
        <v>450</v>
      </c>
      <c r="E87" s="17">
        <v>79</v>
      </c>
      <c r="F87" s="7" t="s">
        <v>338</v>
      </c>
      <c r="H87" s="18">
        <v>270.89999999999998</v>
      </c>
      <c r="I87" s="18">
        <v>21401.1</v>
      </c>
      <c r="K87" s="42">
        <v>0</v>
      </c>
      <c r="L87" s="43">
        <f t="shared" si="4"/>
        <v>0</v>
      </c>
      <c r="M87" s="44">
        <f t="shared" si="5"/>
        <v>0</v>
      </c>
      <c r="N87" s="45">
        <f t="shared" si="6"/>
        <v>0</v>
      </c>
      <c r="O87" s="46">
        <v>0</v>
      </c>
      <c r="P87" s="47">
        <f t="shared" si="7"/>
        <v>0</v>
      </c>
    </row>
    <row r="88" spans="2:16">
      <c r="B88" s="15" t="s">
        <v>451</v>
      </c>
      <c r="C88" s="16" t="s">
        <v>452</v>
      </c>
      <c r="E88" s="17">
        <v>280</v>
      </c>
      <c r="F88" s="7" t="s">
        <v>338</v>
      </c>
      <c r="H88" s="18">
        <v>142.80000000000001</v>
      </c>
      <c r="I88" s="18">
        <v>39984</v>
      </c>
      <c r="K88" s="42">
        <v>0</v>
      </c>
      <c r="L88" s="43">
        <f t="shared" si="4"/>
        <v>0</v>
      </c>
      <c r="M88" s="44">
        <f t="shared" si="5"/>
        <v>0.3</v>
      </c>
      <c r="N88" s="45">
        <f t="shared" si="6"/>
        <v>11995.199999999999</v>
      </c>
      <c r="O88" s="46">
        <v>0.3</v>
      </c>
      <c r="P88" s="47">
        <f t="shared" si="7"/>
        <v>11995.199999999999</v>
      </c>
    </row>
    <row r="89" spans="2:16">
      <c r="B89" s="15" t="s">
        <v>453</v>
      </c>
      <c r="C89" s="16" t="s">
        <v>454</v>
      </c>
      <c r="E89" s="17">
        <v>50</v>
      </c>
      <c r="F89" s="7" t="s">
        <v>338</v>
      </c>
      <c r="H89" s="18">
        <v>182.7</v>
      </c>
      <c r="I89" s="18">
        <v>9135</v>
      </c>
      <c r="K89" s="42">
        <v>0</v>
      </c>
      <c r="L89" s="43">
        <f t="shared" si="4"/>
        <v>0</v>
      </c>
      <c r="M89" s="44">
        <f t="shared" si="5"/>
        <v>0.1</v>
      </c>
      <c r="N89" s="45">
        <f t="shared" si="6"/>
        <v>913.5</v>
      </c>
      <c r="O89" s="46">
        <v>0.1</v>
      </c>
      <c r="P89" s="47">
        <f t="shared" si="7"/>
        <v>913.5</v>
      </c>
    </row>
    <row r="90" spans="2:16">
      <c r="B90" s="15" t="s">
        <v>455</v>
      </c>
      <c r="C90" s="16" t="s">
        <v>456</v>
      </c>
      <c r="E90" s="17">
        <v>37</v>
      </c>
      <c r="F90" s="7" t="s">
        <v>338</v>
      </c>
      <c r="H90" s="18">
        <v>105</v>
      </c>
      <c r="I90" s="18">
        <v>3885</v>
      </c>
      <c r="K90" s="42">
        <v>0</v>
      </c>
      <c r="L90" s="43">
        <f t="shared" si="4"/>
        <v>0</v>
      </c>
      <c r="M90" s="44">
        <f t="shared" si="5"/>
        <v>0.1</v>
      </c>
      <c r="N90" s="45">
        <f t="shared" si="6"/>
        <v>388.5</v>
      </c>
      <c r="O90" s="46">
        <v>0.1</v>
      </c>
      <c r="P90" s="47">
        <f t="shared" si="7"/>
        <v>388.5</v>
      </c>
    </row>
    <row r="91" spans="2:16">
      <c r="B91" s="15" t="s">
        <v>457</v>
      </c>
      <c r="C91" s="16" t="s">
        <v>458</v>
      </c>
      <c r="E91" s="17">
        <v>60</v>
      </c>
      <c r="F91" s="7" t="s">
        <v>338</v>
      </c>
      <c r="H91" s="18">
        <v>262.5</v>
      </c>
      <c r="I91" s="18">
        <v>15750</v>
      </c>
      <c r="K91" s="42">
        <v>0</v>
      </c>
      <c r="L91" s="43">
        <f t="shared" si="4"/>
        <v>0</v>
      </c>
      <c r="M91" s="44">
        <f t="shared" si="5"/>
        <v>0.1</v>
      </c>
      <c r="N91" s="45">
        <f t="shared" si="6"/>
        <v>1575</v>
      </c>
      <c r="O91" s="46">
        <v>0.1</v>
      </c>
      <c r="P91" s="47">
        <f t="shared" si="7"/>
        <v>1575</v>
      </c>
    </row>
    <row r="92" spans="2:16">
      <c r="B92" s="15" t="s">
        <v>459</v>
      </c>
      <c r="C92" s="16" t="s">
        <v>460</v>
      </c>
      <c r="E92" s="17">
        <v>5</v>
      </c>
      <c r="F92" s="7" t="s">
        <v>338</v>
      </c>
      <c r="H92" s="18">
        <v>237.3</v>
      </c>
      <c r="I92" s="18">
        <v>1186.5</v>
      </c>
      <c r="K92" s="42">
        <v>0</v>
      </c>
      <c r="L92" s="43">
        <f t="shared" ref="L92:L155" si="8">+K92*H92</f>
        <v>0</v>
      </c>
      <c r="M92" s="44">
        <f t="shared" ref="M92:M155" si="9">O92-K92</f>
        <v>0</v>
      </c>
      <c r="N92" s="45">
        <f t="shared" ref="N92:N155" si="10">+P92-L92</f>
        <v>0</v>
      </c>
      <c r="O92" s="46">
        <v>0</v>
      </c>
      <c r="P92" s="47">
        <f t="shared" ref="P92:P155" si="11">+O92*I92</f>
        <v>0</v>
      </c>
    </row>
    <row r="93" spans="2:16" ht="22.5">
      <c r="B93" s="15" t="s">
        <v>461</v>
      </c>
      <c r="C93" s="16" t="s">
        <v>462</v>
      </c>
      <c r="E93" s="17">
        <v>41</v>
      </c>
      <c r="F93" s="7" t="s">
        <v>338</v>
      </c>
      <c r="H93" s="18">
        <v>319.2</v>
      </c>
      <c r="I93" s="18">
        <v>13087.199999999999</v>
      </c>
      <c r="K93" s="42">
        <v>0</v>
      </c>
      <c r="L93" s="43">
        <f t="shared" si="8"/>
        <v>0</v>
      </c>
      <c r="M93" s="44">
        <f t="shared" si="9"/>
        <v>0.1</v>
      </c>
      <c r="N93" s="45">
        <f t="shared" si="10"/>
        <v>1308.72</v>
      </c>
      <c r="O93" s="46">
        <v>0.1</v>
      </c>
      <c r="P93" s="47">
        <f t="shared" si="11"/>
        <v>1308.72</v>
      </c>
    </row>
    <row r="94" spans="2:16">
      <c r="B94" s="15" t="s">
        <v>463</v>
      </c>
      <c r="C94" s="16" t="s">
        <v>464</v>
      </c>
      <c r="E94" s="17">
        <v>37</v>
      </c>
      <c r="F94" s="7" t="s">
        <v>338</v>
      </c>
      <c r="H94" s="18">
        <v>105</v>
      </c>
      <c r="I94" s="18">
        <v>3885</v>
      </c>
      <c r="K94" s="42">
        <v>0</v>
      </c>
      <c r="L94" s="43">
        <f t="shared" si="8"/>
        <v>0</v>
      </c>
      <c r="M94" s="44">
        <f t="shared" si="9"/>
        <v>0.2</v>
      </c>
      <c r="N94" s="45">
        <f t="shared" si="10"/>
        <v>777</v>
      </c>
      <c r="O94" s="46">
        <v>0.2</v>
      </c>
      <c r="P94" s="47">
        <f t="shared" si="11"/>
        <v>777</v>
      </c>
    </row>
    <row r="95" spans="2:16">
      <c r="B95" s="16"/>
      <c r="C95" s="16" t="s">
        <v>465</v>
      </c>
      <c r="E95" s="17"/>
      <c r="H95" s="18"/>
      <c r="I95" s="18"/>
      <c r="K95" s="42"/>
      <c r="L95" s="43"/>
      <c r="M95" s="44"/>
      <c r="N95" s="45"/>
      <c r="O95" s="46"/>
      <c r="P95" s="47"/>
    </row>
    <row r="96" spans="2:16">
      <c r="B96" s="15" t="s">
        <v>466</v>
      </c>
      <c r="C96" s="16" t="s">
        <v>467</v>
      </c>
      <c r="E96" s="17">
        <v>51</v>
      </c>
      <c r="F96" s="7" t="s">
        <v>410</v>
      </c>
      <c r="H96" s="18">
        <v>75.599999999999994</v>
      </c>
      <c r="I96" s="18">
        <v>3855.6</v>
      </c>
      <c r="K96" s="42">
        <v>0</v>
      </c>
      <c r="L96" s="43">
        <f t="shared" si="8"/>
        <v>0</v>
      </c>
      <c r="M96" s="44">
        <f t="shared" si="9"/>
        <v>0</v>
      </c>
      <c r="N96" s="45">
        <f t="shared" si="10"/>
        <v>0</v>
      </c>
      <c r="O96" s="46">
        <v>0</v>
      </c>
      <c r="P96" s="47">
        <f t="shared" si="11"/>
        <v>0</v>
      </c>
    </row>
    <row r="97" spans="2:16">
      <c r="B97" s="15" t="s">
        <v>468</v>
      </c>
      <c r="C97" s="16" t="s">
        <v>469</v>
      </c>
      <c r="E97" s="17">
        <v>245</v>
      </c>
      <c r="F97" s="7" t="s">
        <v>410</v>
      </c>
      <c r="H97" s="18">
        <v>35.700000000000003</v>
      </c>
      <c r="I97" s="18">
        <v>8746.5</v>
      </c>
      <c r="K97" s="42">
        <v>0</v>
      </c>
      <c r="L97" s="43">
        <f t="shared" si="8"/>
        <v>0</v>
      </c>
      <c r="M97" s="44">
        <f t="shared" si="9"/>
        <v>0</v>
      </c>
      <c r="N97" s="45">
        <f t="shared" si="10"/>
        <v>0</v>
      </c>
      <c r="O97" s="46">
        <v>0</v>
      </c>
      <c r="P97" s="47">
        <f t="shared" si="11"/>
        <v>0</v>
      </c>
    </row>
    <row r="98" spans="2:16">
      <c r="B98" s="15" t="s">
        <v>470</v>
      </c>
      <c r="C98" s="16" t="s">
        <v>471</v>
      </c>
      <c r="E98" s="17">
        <v>240</v>
      </c>
      <c r="F98" s="7" t="s">
        <v>410</v>
      </c>
      <c r="H98" s="18">
        <v>35.700000000000003</v>
      </c>
      <c r="I98" s="18">
        <v>8568</v>
      </c>
      <c r="K98" s="42">
        <v>0</v>
      </c>
      <c r="L98" s="43">
        <f t="shared" si="8"/>
        <v>0</v>
      </c>
      <c r="M98" s="44">
        <f t="shared" si="9"/>
        <v>0</v>
      </c>
      <c r="N98" s="45">
        <f t="shared" si="10"/>
        <v>0</v>
      </c>
      <c r="O98" s="46">
        <v>0</v>
      </c>
      <c r="P98" s="47">
        <f t="shared" si="11"/>
        <v>0</v>
      </c>
    </row>
    <row r="99" spans="2:16">
      <c r="B99" s="15" t="s">
        <v>472</v>
      </c>
      <c r="C99" s="16" t="s">
        <v>473</v>
      </c>
      <c r="E99" s="17">
        <v>122</v>
      </c>
      <c r="F99" s="7" t="s">
        <v>410</v>
      </c>
      <c r="H99" s="18">
        <v>31.5</v>
      </c>
      <c r="I99" s="18">
        <v>3843</v>
      </c>
      <c r="K99" s="42">
        <v>0</v>
      </c>
      <c r="L99" s="43">
        <f t="shared" si="8"/>
        <v>0</v>
      </c>
      <c r="M99" s="44">
        <f t="shared" si="9"/>
        <v>0</v>
      </c>
      <c r="N99" s="45">
        <f t="shared" si="10"/>
        <v>0</v>
      </c>
      <c r="O99" s="46">
        <v>0</v>
      </c>
      <c r="P99" s="47">
        <f t="shared" si="11"/>
        <v>0</v>
      </c>
    </row>
    <row r="100" spans="2:16">
      <c r="B100" s="15" t="s">
        <v>474</v>
      </c>
      <c r="C100" s="16" t="s">
        <v>475</v>
      </c>
      <c r="E100" s="17">
        <v>219</v>
      </c>
      <c r="F100" s="7" t="s">
        <v>410</v>
      </c>
      <c r="H100" s="18">
        <v>31.5</v>
      </c>
      <c r="I100" s="18">
        <v>6898.5</v>
      </c>
      <c r="K100" s="42">
        <v>0</v>
      </c>
      <c r="L100" s="43">
        <f t="shared" si="8"/>
        <v>0</v>
      </c>
      <c r="M100" s="44">
        <f t="shared" si="9"/>
        <v>0.2</v>
      </c>
      <c r="N100" s="45">
        <f t="shared" si="10"/>
        <v>1379.7</v>
      </c>
      <c r="O100" s="46">
        <v>0.2</v>
      </c>
      <c r="P100" s="47">
        <f t="shared" si="11"/>
        <v>1379.7</v>
      </c>
    </row>
    <row r="101" spans="2:16" ht="22.5">
      <c r="B101" s="15" t="s">
        <v>476</v>
      </c>
      <c r="C101" s="16" t="s">
        <v>477</v>
      </c>
      <c r="E101" s="17">
        <v>30</v>
      </c>
      <c r="F101" s="7" t="s">
        <v>342</v>
      </c>
      <c r="H101" s="18">
        <v>186.9</v>
      </c>
      <c r="I101" s="18">
        <v>5607</v>
      </c>
      <c r="K101" s="42">
        <v>0</v>
      </c>
      <c r="L101" s="43">
        <f t="shared" si="8"/>
        <v>0</v>
      </c>
      <c r="M101" s="44">
        <f t="shared" si="9"/>
        <v>0</v>
      </c>
      <c r="N101" s="45">
        <f t="shared" si="10"/>
        <v>0</v>
      </c>
      <c r="O101" s="46">
        <v>0</v>
      </c>
      <c r="P101" s="47">
        <f t="shared" si="11"/>
        <v>0</v>
      </c>
    </row>
    <row r="102" spans="2:16" ht="45">
      <c r="B102" s="15" t="s">
        <v>478</v>
      </c>
      <c r="C102" s="16" t="s">
        <v>479</v>
      </c>
      <c r="E102" s="17">
        <v>9</v>
      </c>
      <c r="F102" s="7" t="s">
        <v>338</v>
      </c>
      <c r="H102" s="18">
        <v>189</v>
      </c>
      <c r="I102" s="18">
        <v>1701</v>
      </c>
      <c r="K102" s="42">
        <v>0</v>
      </c>
      <c r="L102" s="43">
        <f t="shared" si="8"/>
        <v>0</v>
      </c>
      <c r="M102" s="44">
        <f t="shared" si="9"/>
        <v>0.4</v>
      </c>
      <c r="N102" s="45">
        <f t="shared" si="10"/>
        <v>680.40000000000009</v>
      </c>
      <c r="O102" s="46">
        <v>0.4</v>
      </c>
      <c r="P102" s="47">
        <f t="shared" si="11"/>
        <v>680.40000000000009</v>
      </c>
    </row>
    <row r="103" spans="2:16">
      <c r="B103" s="16"/>
      <c r="C103" s="16" t="s">
        <v>480</v>
      </c>
      <c r="E103" s="17"/>
      <c r="H103" s="18"/>
      <c r="I103" s="18"/>
      <c r="K103" s="42"/>
      <c r="L103" s="43"/>
      <c r="M103" s="44"/>
      <c r="N103" s="45"/>
      <c r="O103" s="46"/>
      <c r="P103" s="47"/>
    </row>
    <row r="104" spans="2:16">
      <c r="B104" s="15" t="s">
        <v>481</v>
      </c>
      <c r="C104" s="16" t="s">
        <v>482</v>
      </c>
      <c r="E104" s="17">
        <v>31</v>
      </c>
      <c r="F104" s="7" t="s">
        <v>342</v>
      </c>
      <c r="H104" s="18">
        <v>481.95</v>
      </c>
      <c r="I104" s="18">
        <v>14940.449999999999</v>
      </c>
      <c r="K104" s="42">
        <v>0</v>
      </c>
      <c r="L104" s="43">
        <f t="shared" si="8"/>
        <v>0</v>
      </c>
      <c r="M104" s="44">
        <f t="shared" si="9"/>
        <v>0</v>
      </c>
      <c r="N104" s="45">
        <f t="shared" si="10"/>
        <v>0</v>
      </c>
      <c r="O104" s="46">
        <v>0</v>
      </c>
      <c r="P104" s="47">
        <f t="shared" si="11"/>
        <v>0</v>
      </c>
    </row>
    <row r="105" spans="2:16" ht="22.5">
      <c r="B105" s="15" t="s">
        <v>483</v>
      </c>
      <c r="C105" s="16" t="s">
        <v>484</v>
      </c>
      <c r="E105" s="17">
        <v>4</v>
      </c>
      <c r="F105" s="7" t="s">
        <v>338</v>
      </c>
      <c r="H105" s="18">
        <v>262.5</v>
      </c>
      <c r="I105" s="18">
        <v>1050</v>
      </c>
      <c r="K105" s="42">
        <v>0</v>
      </c>
      <c r="L105" s="43">
        <f t="shared" si="8"/>
        <v>0</v>
      </c>
      <c r="M105" s="44">
        <f t="shared" si="9"/>
        <v>0.3</v>
      </c>
      <c r="N105" s="45">
        <f t="shared" si="10"/>
        <v>315</v>
      </c>
      <c r="O105" s="46">
        <v>0.3</v>
      </c>
      <c r="P105" s="47">
        <f t="shared" si="11"/>
        <v>315</v>
      </c>
    </row>
    <row r="106" spans="2:16">
      <c r="B106" s="15" t="s">
        <v>485</v>
      </c>
      <c r="C106" s="16" t="s">
        <v>486</v>
      </c>
      <c r="E106" s="17">
        <v>26</v>
      </c>
      <c r="F106" s="7" t="s">
        <v>410</v>
      </c>
      <c r="H106" s="18">
        <v>446.25</v>
      </c>
      <c r="I106" s="18">
        <v>11602.5</v>
      </c>
      <c r="K106" s="42">
        <v>0</v>
      </c>
      <c r="L106" s="43">
        <f t="shared" si="8"/>
        <v>0</v>
      </c>
      <c r="M106" s="44">
        <f t="shared" si="9"/>
        <v>0.3</v>
      </c>
      <c r="N106" s="45">
        <f t="shared" si="10"/>
        <v>3480.75</v>
      </c>
      <c r="O106" s="46">
        <v>0.3</v>
      </c>
      <c r="P106" s="47">
        <f t="shared" si="11"/>
        <v>3480.75</v>
      </c>
    </row>
    <row r="107" spans="2:16">
      <c r="B107" s="15" t="s">
        <v>487</v>
      </c>
      <c r="C107" s="16" t="s">
        <v>488</v>
      </c>
      <c r="E107" s="17">
        <v>31</v>
      </c>
      <c r="F107" s="7" t="s">
        <v>410</v>
      </c>
      <c r="H107" s="18">
        <v>640.5</v>
      </c>
      <c r="I107" s="18">
        <v>19855.5</v>
      </c>
      <c r="K107" s="42">
        <v>0</v>
      </c>
      <c r="L107" s="43">
        <f t="shared" si="8"/>
        <v>0</v>
      </c>
      <c r="M107" s="44">
        <f t="shared" si="9"/>
        <v>0.4</v>
      </c>
      <c r="N107" s="45">
        <f t="shared" si="10"/>
        <v>7942.2000000000007</v>
      </c>
      <c r="O107" s="46">
        <v>0.4</v>
      </c>
      <c r="P107" s="47">
        <f t="shared" si="11"/>
        <v>7942.2000000000007</v>
      </c>
    </row>
    <row r="108" spans="2:16">
      <c r="K108" s="42"/>
      <c r="L108" s="43"/>
      <c r="M108" s="44"/>
      <c r="N108" s="45"/>
      <c r="O108" s="46"/>
      <c r="P108" s="47"/>
    </row>
    <row r="109" spans="2:16">
      <c r="B109" s="8" t="s">
        <v>489</v>
      </c>
      <c r="C109" s="9" t="s">
        <v>490</v>
      </c>
      <c r="D109" s="10" t="s">
        <v>325</v>
      </c>
      <c r="E109" s="11"/>
      <c r="F109" s="12"/>
      <c r="G109" s="11"/>
      <c r="H109" s="13"/>
      <c r="I109" s="14">
        <v>465682.35</v>
      </c>
      <c r="K109" s="42"/>
      <c r="L109" s="43"/>
      <c r="M109" s="44"/>
      <c r="N109" s="45"/>
      <c r="O109" s="46"/>
      <c r="P109" s="47"/>
    </row>
    <row r="110" spans="2:16">
      <c r="B110" s="15" t="s">
        <v>491</v>
      </c>
      <c r="C110" s="16" t="s">
        <v>492</v>
      </c>
      <c r="E110" s="17">
        <v>1009</v>
      </c>
      <c r="F110" s="7" t="s">
        <v>338</v>
      </c>
      <c r="H110" s="18">
        <v>177.45</v>
      </c>
      <c r="I110" s="18">
        <v>179047.05</v>
      </c>
      <c r="K110" s="42">
        <v>0</v>
      </c>
      <c r="L110" s="43">
        <f t="shared" si="8"/>
        <v>0</v>
      </c>
      <c r="M110" s="44">
        <f t="shared" si="9"/>
        <v>0</v>
      </c>
      <c r="N110" s="45">
        <f t="shared" si="10"/>
        <v>0</v>
      </c>
      <c r="O110" s="46">
        <v>0</v>
      </c>
      <c r="P110" s="47">
        <f t="shared" si="11"/>
        <v>0</v>
      </c>
    </row>
    <row r="111" spans="2:16">
      <c r="B111" s="16"/>
      <c r="C111" s="16" t="s">
        <v>493</v>
      </c>
      <c r="E111" s="17"/>
      <c r="H111" s="18"/>
      <c r="I111" s="18"/>
      <c r="K111" s="42"/>
      <c r="L111" s="43"/>
      <c r="M111" s="44"/>
      <c r="N111" s="45"/>
      <c r="O111" s="46"/>
      <c r="P111" s="47"/>
    </row>
    <row r="112" spans="2:16">
      <c r="B112" s="15" t="s">
        <v>494</v>
      </c>
      <c r="C112" s="16" t="s">
        <v>495</v>
      </c>
      <c r="E112" s="17">
        <v>77</v>
      </c>
      <c r="F112" s="7" t="s">
        <v>410</v>
      </c>
      <c r="H112" s="18">
        <v>143.85</v>
      </c>
      <c r="I112" s="18">
        <v>11076.449999999999</v>
      </c>
      <c r="K112" s="42">
        <v>0</v>
      </c>
      <c r="L112" s="43">
        <f t="shared" si="8"/>
        <v>0</v>
      </c>
      <c r="M112" s="44">
        <f t="shared" si="9"/>
        <v>0</v>
      </c>
      <c r="N112" s="45">
        <f t="shared" si="10"/>
        <v>0</v>
      </c>
      <c r="O112" s="46">
        <v>0</v>
      </c>
      <c r="P112" s="47">
        <f t="shared" si="11"/>
        <v>0</v>
      </c>
    </row>
    <row r="113" spans="2:16">
      <c r="B113" s="16"/>
      <c r="C113" s="16" t="s">
        <v>496</v>
      </c>
      <c r="E113" s="17"/>
      <c r="H113" s="18"/>
      <c r="I113" s="18"/>
      <c r="K113" s="42"/>
      <c r="L113" s="43"/>
      <c r="M113" s="44"/>
      <c r="N113" s="45"/>
      <c r="O113" s="46"/>
      <c r="P113" s="47"/>
    </row>
    <row r="114" spans="2:16">
      <c r="B114" s="15" t="s">
        <v>497</v>
      </c>
      <c r="C114" s="16" t="s">
        <v>498</v>
      </c>
      <c r="E114" s="17">
        <v>25</v>
      </c>
      <c r="F114" s="7" t="s">
        <v>410</v>
      </c>
      <c r="H114" s="18">
        <v>170.1</v>
      </c>
      <c r="I114" s="18">
        <v>4252.5</v>
      </c>
      <c r="K114" s="42">
        <v>0</v>
      </c>
      <c r="L114" s="43">
        <f t="shared" si="8"/>
        <v>0</v>
      </c>
      <c r="M114" s="44">
        <f t="shared" si="9"/>
        <v>0</v>
      </c>
      <c r="N114" s="45">
        <f t="shared" si="10"/>
        <v>0</v>
      </c>
      <c r="O114" s="46">
        <v>0</v>
      </c>
      <c r="P114" s="47">
        <f t="shared" si="11"/>
        <v>0</v>
      </c>
    </row>
    <row r="115" spans="2:16">
      <c r="B115" s="15" t="s">
        <v>499</v>
      </c>
      <c r="C115" s="16" t="s">
        <v>500</v>
      </c>
      <c r="E115" s="17">
        <v>100</v>
      </c>
      <c r="F115" s="7" t="s">
        <v>410</v>
      </c>
      <c r="H115" s="18">
        <v>183.75</v>
      </c>
      <c r="I115" s="18">
        <v>18375</v>
      </c>
      <c r="K115" s="42">
        <v>0</v>
      </c>
      <c r="L115" s="43">
        <f t="shared" si="8"/>
        <v>0</v>
      </c>
      <c r="M115" s="44">
        <f t="shared" si="9"/>
        <v>0</v>
      </c>
      <c r="N115" s="45">
        <f t="shared" si="10"/>
        <v>0</v>
      </c>
      <c r="O115" s="46">
        <v>0</v>
      </c>
      <c r="P115" s="47">
        <f t="shared" si="11"/>
        <v>0</v>
      </c>
    </row>
    <row r="116" spans="2:16">
      <c r="B116" s="16"/>
      <c r="C116" s="16" t="s">
        <v>501</v>
      </c>
      <c r="E116" s="17"/>
      <c r="H116" s="18"/>
      <c r="I116" s="18"/>
      <c r="K116" s="42"/>
      <c r="L116" s="43"/>
      <c r="M116" s="44"/>
      <c r="N116" s="45"/>
      <c r="O116" s="46"/>
      <c r="P116" s="47"/>
    </row>
    <row r="117" spans="2:16">
      <c r="B117" s="15" t="s">
        <v>502</v>
      </c>
      <c r="C117" s="16" t="s">
        <v>503</v>
      </c>
      <c r="E117" s="17">
        <v>171</v>
      </c>
      <c r="F117" s="7" t="s">
        <v>410</v>
      </c>
      <c r="H117" s="18">
        <v>339.15</v>
      </c>
      <c r="I117" s="18">
        <v>57994.649999999994</v>
      </c>
      <c r="K117" s="42">
        <v>0</v>
      </c>
      <c r="L117" s="43">
        <f t="shared" si="8"/>
        <v>0</v>
      </c>
      <c r="M117" s="44">
        <f t="shared" si="9"/>
        <v>0.1</v>
      </c>
      <c r="N117" s="45">
        <f t="shared" si="10"/>
        <v>5799.4650000000001</v>
      </c>
      <c r="O117" s="46">
        <v>0.1</v>
      </c>
      <c r="P117" s="47">
        <f t="shared" si="11"/>
        <v>5799.4650000000001</v>
      </c>
    </row>
    <row r="118" spans="2:16">
      <c r="B118" s="16"/>
      <c r="C118" s="16" t="s">
        <v>504</v>
      </c>
      <c r="E118" s="17"/>
      <c r="H118" s="18"/>
      <c r="I118" s="18"/>
      <c r="K118" s="42"/>
      <c r="L118" s="43"/>
      <c r="M118" s="44"/>
      <c r="N118" s="45"/>
      <c r="O118" s="46"/>
      <c r="P118" s="47"/>
    </row>
    <row r="119" spans="2:16">
      <c r="B119" s="15" t="s">
        <v>505</v>
      </c>
      <c r="C119" s="16" t="s">
        <v>506</v>
      </c>
      <c r="E119" s="17">
        <v>114</v>
      </c>
      <c r="F119" s="7" t="s">
        <v>410</v>
      </c>
      <c r="H119" s="18">
        <v>126</v>
      </c>
      <c r="I119" s="18">
        <v>14364</v>
      </c>
      <c r="K119" s="42">
        <v>0</v>
      </c>
      <c r="L119" s="43">
        <f t="shared" si="8"/>
        <v>0</v>
      </c>
      <c r="M119" s="44">
        <f t="shared" si="9"/>
        <v>0</v>
      </c>
      <c r="N119" s="45">
        <f t="shared" si="10"/>
        <v>0</v>
      </c>
      <c r="O119" s="46">
        <v>0</v>
      </c>
      <c r="P119" s="47">
        <f t="shared" si="11"/>
        <v>0</v>
      </c>
    </row>
    <row r="120" spans="2:16">
      <c r="B120" s="15" t="s">
        <v>507</v>
      </c>
      <c r="C120" s="16" t="s">
        <v>508</v>
      </c>
      <c r="E120" s="17">
        <v>19</v>
      </c>
      <c r="F120" s="7" t="s">
        <v>410</v>
      </c>
      <c r="H120" s="18">
        <v>210</v>
      </c>
      <c r="I120" s="18">
        <v>3990</v>
      </c>
      <c r="K120" s="42">
        <v>0</v>
      </c>
      <c r="L120" s="43">
        <f t="shared" si="8"/>
        <v>0</v>
      </c>
      <c r="M120" s="44">
        <f t="shared" si="9"/>
        <v>0</v>
      </c>
      <c r="N120" s="45">
        <f t="shared" si="10"/>
        <v>0</v>
      </c>
      <c r="O120" s="46">
        <v>0</v>
      </c>
      <c r="P120" s="47">
        <f t="shared" si="11"/>
        <v>0</v>
      </c>
    </row>
    <row r="121" spans="2:16">
      <c r="B121" s="15" t="s">
        <v>509</v>
      </c>
      <c r="C121" s="16" t="s">
        <v>510</v>
      </c>
      <c r="E121" s="17">
        <v>132</v>
      </c>
      <c r="F121" s="7" t="s">
        <v>342</v>
      </c>
      <c r="H121" s="18">
        <v>63</v>
      </c>
      <c r="I121" s="18">
        <v>8316</v>
      </c>
      <c r="K121" s="42">
        <v>0</v>
      </c>
      <c r="L121" s="43">
        <f t="shared" si="8"/>
        <v>0</v>
      </c>
      <c r="M121" s="44">
        <f t="shared" si="9"/>
        <v>0</v>
      </c>
      <c r="N121" s="45">
        <f t="shared" si="10"/>
        <v>0</v>
      </c>
      <c r="O121" s="46">
        <v>0</v>
      </c>
      <c r="P121" s="47">
        <f t="shared" si="11"/>
        <v>0</v>
      </c>
    </row>
    <row r="122" spans="2:16">
      <c r="B122" s="16"/>
      <c r="C122" s="16" t="s">
        <v>511</v>
      </c>
      <c r="E122" s="17"/>
      <c r="H122" s="18"/>
      <c r="I122" s="18"/>
      <c r="K122" s="42"/>
      <c r="L122" s="43"/>
      <c r="M122" s="44"/>
      <c r="N122" s="45"/>
      <c r="O122" s="46"/>
      <c r="P122" s="47"/>
    </row>
    <row r="123" spans="2:16">
      <c r="B123" s="15" t="s">
        <v>512</v>
      </c>
      <c r="C123" s="16" t="s">
        <v>513</v>
      </c>
      <c r="E123" s="17">
        <v>37</v>
      </c>
      <c r="F123" s="7" t="s">
        <v>410</v>
      </c>
      <c r="H123" s="18">
        <v>35.700000000000003</v>
      </c>
      <c r="I123" s="18">
        <v>1320.9</v>
      </c>
      <c r="K123" s="42">
        <v>0</v>
      </c>
      <c r="L123" s="43">
        <f t="shared" si="8"/>
        <v>0</v>
      </c>
      <c r="M123" s="44">
        <f t="shared" si="9"/>
        <v>0</v>
      </c>
      <c r="N123" s="45">
        <f t="shared" si="10"/>
        <v>0</v>
      </c>
      <c r="O123" s="46">
        <v>0</v>
      </c>
      <c r="P123" s="47">
        <f t="shared" si="11"/>
        <v>0</v>
      </c>
    </row>
    <row r="124" spans="2:16">
      <c r="B124" s="15" t="s">
        <v>514</v>
      </c>
      <c r="C124" s="16" t="s">
        <v>471</v>
      </c>
      <c r="E124" s="17">
        <v>803</v>
      </c>
      <c r="F124" s="7" t="s">
        <v>410</v>
      </c>
      <c r="H124" s="18">
        <v>35.700000000000003</v>
      </c>
      <c r="I124" s="18">
        <v>28667.100000000002</v>
      </c>
      <c r="K124" s="42">
        <v>0</v>
      </c>
      <c r="L124" s="43">
        <f t="shared" si="8"/>
        <v>0</v>
      </c>
      <c r="M124" s="44">
        <f t="shared" si="9"/>
        <v>0</v>
      </c>
      <c r="N124" s="45">
        <f t="shared" si="10"/>
        <v>0</v>
      </c>
      <c r="O124" s="46">
        <v>0</v>
      </c>
      <c r="P124" s="47">
        <f t="shared" si="11"/>
        <v>0</v>
      </c>
    </row>
    <row r="125" spans="2:16">
      <c r="B125" s="16"/>
      <c r="C125" s="16" t="s">
        <v>515</v>
      </c>
      <c r="E125" s="17"/>
      <c r="H125" s="18"/>
      <c r="I125" s="18"/>
      <c r="K125" s="42"/>
      <c r="L125" s="43"/>
      <c r="M125" s="44"/>
      <c r="N125" s="45"/>
      <c r="O125" s="46"/>
      <c r="P125" s="47"/>
    </row>
    <row r="126" spans="2:16">
      <c r="B126" s="15" t="s">
        <v>516</v>
      </c>
      <c r="C126" s="16" t="s">
        <v>517</v>
      </c>
      <c r="E126" s="17">
        <v>50</v>
      </c>
      <c r="F126" s="7" t="s">
        <v>342</v>
      </c>
      <c r="H126" s="18">
        <v>1260</v>
      </c>
      <c r="I126" s="18">
        <v>63000</v>
      </c>
      <c r="K126" s="42">
        <v>0</v>
      </c>
      <c r="L126" s="43">
        <f t="shared" si="8"/>
        <v>0</v>
      </c>
      <c r="M126" s="44">
        <f t="shared" si="9"/>
        <v>0</v>
      </c>
      <c r="N126" s="45">
        <f t="shared" si="10"/>
        <v>0</v>
      </c>
      <c r="O126" s="46">
        <v>0</v>
      </c>
      <c r="P126" s="47">
        <f t="shared" si="11"/>
        <v>0</v>
      </c>
    </row>
    <row r="127" spans="2:16">
      <c r="B127" s="15" t="s">
        <v>518</v>
      </c>
      <c r="C127" s="16" t="s">
        <v>519</v>
      </c>
      <c r="E127" s="17">
        <v>49</v>
      </c>
      <c r="F127" s="7" t="s">
        <v>342</v>
      </c>
      <c r="H127" s="18">
        <v>31.5</v>
      </c>
      <c r="I127" s="18">
        <v>1543.5</v>
      </c>
      <c r="K127" s="42">
        <v>0</v>
      </c>
      <c r="L127" s="43">
        <f t="shared" si="8"/>
        <v>0</v>
      </c>
      <c r="M127" s="44">
        <f t="shared" si="9"/>
        <v>0</v>
      </c>
      <c r="N127" s="45">
        <f t="shared" si="10"/>
        <v>0</v>
      </c>
      <c r="O127" s="46">
        <v>0</v>
      </c>
      <c r="P127" s="47">
        <f t="shared" si="11"/>
        <v>0</v>
      </c>
    </row>
    <row r="128" spans="2:16">
      <c r="B128" s="16"/>
      <c r="C128" s="16" t="s">
        <v>520</v>
      </c>
      <c r="E128" s="17"/>
      <c r="H128" s="18"/>
      <c r="I128" s="18"/>
      <c r="K128" s="42"/>
      <c r="L128" s="43"/>
      <c r="M128" s="44"/>
      <c r="N128" s="45"/>
      <c r="O128" s="46"/>
      <c r="P128" s="47"/>
    </row>
    <row r="129" spans="2:16" ht="22.5">
      <c r="B129" s="15" t="s">
        <v>521</v>
      </c>
      <c r="C129" s="16" t="s">
        <v>522</v>
      </c>
      <c r="E129" s="17">
        <v>69</v>
      </c>
      <c r="F129" s="7" t="s">
        <v>342</v>
      </c>
      <c r="H129" s="18">
        <v>63</v>
      </c>
      <c r="I129" s="18">
        <v>4347</v>
      </c>
      <c r="K129" s="42">
        <v>0</v>
      </c>
      <c r="L129" s="43">
        <f t="shared" si="8"/>
        <v>0</v>
      </c>
      <c r="M129" s="44">
        <f t="shared" si="9"/>
        <v>0</v>
      </c>
      <c r="N129" s="45">
        <f t="shared" si="10"/>
        <v>0</v>
      </c>
      <c r="O129" s="46">
        <v>0</v>
      </c>
      <c r="P129" s="47">
        <f t="shared" si="11"/>
        <v>0</v>
      </c>
    </row>
    <row r="130" spans="2:16">
      <c r="B130" s="16"/>
      <c r="C130" s="16" t="s">
        <v>523</v>
      </c>
      <c r="E130" s="17"/>
      <c r="H130" s="18"/>
      <c r="I130" s="18"/>
      <c r="K130" s="42"/>
      <c r="L130" s="43"/>
      <c r="M130" s="44"/>
      <c r="N130" s="45"/>
      <c r="O130" s="46"/>
      <c r="P130" s="47"/>
    </row>
    <row r="131" spans="2:16">
      <c r="B131" s="15" t="s">
        <v>524</v>
      </c>
      <c r="C131" s="16" t="s">
        <v>525</v>
      </c>
      <c r="E131" s="17">
        <v>159</v>
      </c>
      <c r="F131" s="7" t="s">
        <v>342</v>
      </c>
      <c r="H131" s="18">
        <v>164.85</v>
      </c>
      <c r="I131" s="18">
        <v>26211.149999999998</v>
      </c>
      <c r="K131" s="42">
        <v>0</v>
      </c>
      <c r="L131" s="43">
        <f t="shared" si="8"/>
        <v>0</v>
      </c>
      <c r="M131" s="44">
        <f t="shared" si="9"/>
        <v>0</v>
      </c>
      <c r="N131" s="45">
        <f t="shared" si="10"/>
        <v>0</v>
      </c>
      <c r="O131" s="46">
        <v>0</v>
      </c>
      <c r="P131" s="47">
        <f t="shared" si="11"/>
        <v>0</v>
      </c>
    </row>
    <row r="132" spans="2:16">
      <c r="B132" s="16"/>
      <c r="C132" s="16" t="s">
        <v>526</v>
      </c>
      <c r="E132" s="17"/>
      <c r="H132" s="18"/>
      <c r="I132" s="18"/>
      <c r="K132" s="42"/>
      <c r="L132" s="43"/>
      <c r="M132" s="44"/>
      <c r="N132" s="45"/>
      <c r="O132" s="46"/>
      <c r="P132" s="47"/>
    </row>
    <row r="133" spans="2:16">
      <c r="B133" s="15" t="s">
        <v>527</v>
      </c>
      <c r="C133" s="16" t="s">
        <v>528</v>
      </c>
      <c r="E133" s="17">
        <v>171</v>
      </c>
      <c r="F133" s="7" t="s">
        <v>342</v>
      </c>
      <c r="H133" s="18">
        <v>36.75</v>
      </c>
      <c r="I133" s="18">
        <v>6284.25</v>
      </c>
      <c r="K133" s="42">
        <v>0</v>
      </c>
      <c r="L133" s="43">
        <f t="shared" si="8"/>
        <v>0</v>
      </c>
      <c r="M133" s="44">
        <f t="shared" si="9"/>
        <v>0</v>
      </c>
      <c r="N133" s="45">
        <f t="shared" si="10"/>
        <v>0</v>
      </c>
      <c r="O133" s="46">
        <v>0</v>
      </c>
      <c r="P133" s="47">
        <f t="shared" si="11"/>
        <v>0</v>
      </c>
    </row>
    <row r="134" spans="2:16">
      <c r="B134" s="16"/>
      <c r="C134" s="16" t="s">
        <v>529</v>
      </c>
      <c r="E134" s="17"/>
      <c r="H134" s="18"/>
      <c r="I134" s="18"/>
      <c r="K134" s="42"/>
      <c r="L134" s="43"/>
      <c r="M134" s="44"/>
      <c r="N134" s="45"/>
      <c r="O134" s="46"/>
      <c r="P134" s="47"/>
    </row>
    <row r="135" spans="2:16" ht="22.5">
      <c r="B135" s="15" t="s">
        <v>530</v>
      </c>
      <c r="C135" s="16" t="s">
        <v>531</v>
      </c>
      <c r="E135" s="17">
        <v>488</v>
      </c>
      <c r="F135" s="7" t="s">
        <v>410</v>
      </c>
      <c r="H135" s="18">
        <v>75.599999999999994</v>
      </c>
      <c r="I135" s="18">
        <v>36892.799999999996</v>
      </c>
      <c r="K135" s="42">
        <v>0</v>
      </c>
      <c r="L135" s="43">
        <f t="shared" si="8"/>
        <v>0</v>
      </c>
      <c r="M135" s="44">
        <f t="shared" si="9"/>
        <v>0</v>
      </c>
      <c r="N135" s="45">
        <f t="shared" si="10"/>
        <v>0</v>
      </c>
      <c r="O135" s="46">
        <v>0</v>
      </c>
      <c r="P135" s="47">
        <f t="shared" si="11"/>
        <v>0</v>
      </c>
    </row>
    <row r="136" spans="2:16">
      <c r="B136" s="16"/>
      <c r="C136" s="16" t="s">
        <v>532</v>
      </c>
      <c r="E136" s="17"/>
      <c r="H136" s="18"/>
      <c r="I136" s="18"/>
      <c r="K136" s="42"/>
      <c r="L136" s="43"/>
      <c r="M136" s="44"/>
      <c r="N136" s="45"/>
      <c r="O136" s="46"/>
      <c r="P136" s="47"/>
    </row>
    <row r="137" spans="2:16">
      <c r="K137" s="42"/>
      <c r="L137" s="43"/>
      <c r="M137" s="44"/>
      <c r="N137" s="45"/>
      <c r="O137" s="46"/>
      <c r="P137" s="47"/>
    </row>
    <row r="138" spans="2:16">
      <c r="B138" s="8" t="s">
        <v>533</v>
      </c>
      <c r="C138" s="9" t="s">
        <v>534</v>
      </c>
      <c r="D138" s="10" t="s">
        <v>325</v>
      </c>
      <c r="E138" s="11"/>
      <c r="F138" s="12"/>
      <c r="G138" s="11"/>
      <c r="H138" s="13"/>
      <c r="I138" s="14">
        <v>37229.85</v>
      </c>
      <c r="K138" s="42"/>
      <c r="L138" s="43"/>
      <c r="M138" s="44"/>
      <c r="N138" s="45"/>
      <c r="O138" s="46"/>
      <c r="P138" s="47"/>
    </row>
    <row r="139" spans="2:16" ht="33.75">
      <c r="B139" s="15" t="s">
        <v>535</v>
      </c>
      <c r="C139" s="16" t="s">
        <v>536</v>
      </c>
      <c r="E139" s="17">
        <v>171</v>
      </c>
      <c r="F139" s="7" t="s">
        <v>338</v>
      </c>
      <c r="H139" s="18">
        <v>180.6</v>
      </c>
      <c r="I139" s="18">
        <v>30882.6</v>
      </c>
      <c r="K139" s="42">
        <v>0</v>
      </c>
      <c r="L139" s="43">
        <f t="shared" si="8"/>
        <v>0</v>
      </c>
      <c r="M139" s="44">
        <f t="shared" si="9"/>
        <v>0</v>
      </c>
      <c r="N139" s="45">
        <f t="shared" si="10"/>
        <v>0</v>
      </c>
      <c r="O139" s="46">
        <v>0</v>
      </c>
      <c r="P139" s="47">
        <f t="shared" si="11"/>
        <v>0</v>
      </c>
    </row>
    <row r="140" spans="2:16">
      <c r="B140" s="16"/>
      <c r="C140" s="16" t="s">
        <v>537</v>
      </c>
      <c r="E140" s="17"/>
      <c r="H140" s="18"/>
      <c r="I140" s="18"/>
      <c r="K140" s="42"/>
      <c r="L140" s="43"/>
      <c r="M140" s="44"/>
      <c r="N140" s="45"/>
      <c r="O140" s="46"/>
      <c r="P140" s="47"/>
    </row>
    <row r="141" spans="2:16">
      <c r="B141" s="15" t="s">
        <v>538</v>
      </c>
      <c r="C141" s="16" t="s">
        <v>539</v>
      </c>
      <c r="E141" s="17">
        <v>99</v>
      </c>
      <c r="F141" s="7" t="s">
        <v>410</v>
      </c>
      <c r="H141" s="18">
        <v>36.75</v>
      </c>
      <c r="I141" s="18">
        <v>3638.25</v>
      </c>
      <c r="K141" s="42">
        <v>0</v>
      </c>
      <c r="L141" s="43">
        <f t="shared" si="8"/>
        <v>0</v>
      </c>
      <c r="M141" s="44">
        <f t="shared" si="9"/>
        <v>0</v>
      </c>
      <c r="N141" s="45">
        <f t="shared" si="10"/>
        <v>0</v>
      </c>
      <c r="O141" s="46">
        <v>0</v>
      </c>
      <c r="P141" s="47">
        <f t="shared" si="11"/>
        <v>0</v>
      </c>
    </row>
    <row r="142" spans="2:16">
      <c r="B142" s="15" t="s">
        <v>540</v>
      </c>
      <c r="C142" s="16" t="s">
        <v>541</v>
      </c>
      <c r="E142" s="17">
        <v>129</v>
      </c>
      <c r="F142" s="7" t="s">
        <v>410</v>
      </c>
      <c r="H142" s="18">
        <v>21</v>
      </c>
      <c r="I142" s="18">
        <v>2709</v>
      </c>
      <c r="K142" s="42">
        <v>0</v>
      </c>
      <c r="L142" s="43">
        <f t="shared" si="8"/>
        <v>0</v>
      </c>
      <c r="M142" s="44">
        <f t="shared" si="9"/>
        <v>0</v>
      </c>
      <c r="N142" s="45">
        <f t="shared" si="10"/>
        <v>0</v>
      </c>
      <c r="O142" s="46">
        <v>0</v>
      </c>
      <c r="P142" s="47">
        <f t="shared" si="11"/>
        <v>0</v>
      </c>
    </row>
    <row r="143" spans="2:16">
      <c r="K143" s="42"/>
      <c r="L143" s="43"/>
      <c r="M143" s="44"/>
      <c r="N143" s="45"/>
      <c r="O143" s="46"/>
      <c r="P143" s="47"/>
    </row>
    <row r="144" spans="2:16">
      <c r="B144" s="8" t="s">
        <v>542</v>
      </c>
      <c r="C144" s="9" t="s">
        <v>543</v>
      </c>
      <c r="D144" s="10" t="s">
        <v>325</v>
      </c>
      <c r="E144" s="11"/>
      <c r="F144" s="12"/>
      <c r="G144" s="11"/>
      <c r="H144" s="13"/>
      <c r="I144" s="14">
        <v>196100</v>
      </c>
      <c r="K144" s="42"/>
      <c r="L144" s="43"/>
      <c r="M144" s="44"/>
      <c r="N144" s="45"/>
      <c r="O144" s="46"/>
      <c r="P144" s="47"/>
    </row>
    <row r="145" spans="2:16" ht="33.75">
      <c r="B145" s="15" t="s">
        <v>544</v>
      </c>
      <c r="C145" s="16" t="s">
        <v>545</v>
      </c>
      <c r="E145" s="17">
        <v>25</v>
      </c>
      <c r="F145" s="7" t="s">
        <v>338</v>
      </c>
      <c r="H145" s="18">
        <v>1484</v>
      </c>
      <c r="I145" s="18">
        <v>37100</v>
      </c>
      <c r="K145" s="42">
        <v>0</v>
      </c>
      <c r="L145" s="43">
        <f t="shared" si="8"/>
        <v>0</v>
      </c>
      <c r="M145" s="44">
        <f t="shared" si="9"/>
        <v>0</v>
      </c>
      <c r="N145" s="45">
        <f t="shared" si="10"/>
        <v>0</v>
      </c>
      <c r="O145" s="46">
        <v>0</v>
      </c>
      <c r="P145" s="47">
        <f t="shared" si="11"/>
        <v>0</v>
      </c>
    </row>
    <row r="146" spans="2:16">
      <c r="B146" s="16"/>
      <c r="C146" s="16" t="s">
        <v>546</v>
      </c>
      <c r="E146" s="17"/>
      <c r="H146" s="18"/>
      <c r="I146" s="18"/>
      <c r="K146" s="42"/>
      <c r="L146" s="43"/>
      <c r="M146" s="44"/>
      <c r="N146" s="45"/>
      <c r="O146" s="46"/>
      <c r="P146" s="47"/>
    </row>
    <row r="147" spans="2:16">
      <c r="B147" s="15" t="s">
        <v>547</v>
      </c>
      <c r="C147" s="16" t="s">
        <v>548</v>
      </c>
      <c r="E147" s="17">
        <v>1</v>
      </c>
      <c r="F147" s="7" t="s">
        <v>342</v>
      </c>
      <c r="H147" s="18">
        <v>159000</v>
      </c>
      <c r="I147" s="18">
        <v>159000</v>
      </c>
      <c r="K147" s="42">
        <v>0</v>
      </c>
      <c r="L147" s="43">
        <f t="shared" si="8"/>
        <v>0</v>
      </c>
      <c r="M147" s="44">
        <f t="shared" si="9"/>
        <v>0</v>
      </c>
      <c r="N147" s="45">
        <f t="shared" si="10"/>
        <v>0</v>
      </c>
      <c r="O147" s="46">
        <v>0</v>
      </c>
      <c r="P147" s="47">
        <f t="shared" si="11"/>
        <v>0</v>
      </c>
    </row>
    <row r="148" spans="2:16">
      <c r="B148" s="16"/>
      <c r="C148" s="16" t="s">
        <v>549</v>
      </c>
      <c r="E148" s="17"/>
      <c r="H148" s="18"/>
      <c r="I148" s="18"/>
      <c r="K148" s="42"/>
      <c r="L148" s="43"/>
      <c r="M148" s="44"/>
      <c r="N148" s="45"/>
      <c r="O148" s="46"/>
      <c r="P148" s="47"/>
    </row>
    <row r="149" spans="2:16">
      <c r="K149" s="42"/>
      <c r="L149" s="43"/>
      <c r="M149" s="44"/>
      <c r="N149" s="45"/>
      <c r="O149" s="46"/>
      <c r="P149" s="47"/>
    </row>
    <row r="150" spans="2:16">
      <c r="B150" s="8" t="s">
        <v>550</v>
      </c>
      <c r="C150" s="9" t="s">
        <v>551</v>
      </c>
      <c r="D150" s="10" t="s">
        <v>325</v>
      </c>
      <c r="E150" s="11"/>
      <c r="F150" s="12"/>
      <c r="G150" s="11"/>
      <c r="H150" s="13"/>
      <c r="I150" s="14">
        <v>69303.55</v>
      </c>
      <c r="K150" s="42"/>
      <c r="L150" s="43"/>
      <c r="M150" s="44"/>
      <c r="N150" s="45"/>
      <c r="O150" s="46"/>
      <c r="P150" s="47"/>
    </row>
    <row r="151" spans="2:16" ht="22.5">
      <c r="B151" s="15" t="s">
        <v>552</v>
      </c>
      <c r="C151" s="16" t="s">
        <v>553</v>
      </c>
      <c r="E151" s="17">
        <v>217</v>
      </c>
      <c r="F151" s="7" t="s">
        <v>338</v>
      </c>
      <c r="H151" s="18">
        <v>25.75</v>
      </c>
      <c r="I151" s="18">
        <v>5587.75</v>
      </c>
      <c r="K151" s="42">
        <v>0</v>
      </c>
      <c r="L151" s="43">
        <f t="shared" si="8"/>
        <v>0</v>
      </c>
      <c r="M151" s="44">
        <f t="shared" si="9"/>
        <v>0</v>
      </c>
      <c r="N151" s="45">
        <f t="shared" si="10"/>
        <v>0</v>
      </c>
      <c r="O151" s="46">
        <v>0</v>
      </c>
      <c r="P151" s="47">
        <f t="shared" si="11"/>
        <v>0</v>
      </c>
    </row>
    <row r="152" spans="2:16">
      <c r="B152" s="15" t="s">
        <v>554</v>
      </c>
      <c r="C152" s="16" t="s">
        <v>555</v>
      </c>
      <c r="E152" s="17">
        <v>300</v>
      </c>
      <c r="F152" s="7" t="s">
        <v>338</v>
      </c>
      <c r="H152" s="18">
        <v>21.63</v>
      </c>
      <c r="I152" s="18">
        <v>6489</v>
      </c>
      <c r="K152" s="42">
        <v>0</v>
      </c>
      <c r="L152" s="43">
        <f t="shared" si="8"/>
        <v>0</v>
      </c>
      <c r="M152" s="44">
        <f t="shared" si="9"/>
        <v>0</v>
      </c>
      <c r="N152" s="45">
        <f t="shared" si="10"/>
        <v>0</v>
      </c>
      <c r="O152" s="46">
        <v>0</v>
      </c>
      <c r="P152" s="47">
        <f t="shared" si="11"/>
        <v>0</v>
      </c>
    </row>
    <row r="153" spans="2:16" ht="33.75">
      <c r="B153" s="15" t="s">
        <v>556</v>
      </c>
      <c r="C153" s="16" t="s">
        <v>557</v>
      </c>
      <c r="E153" s="17">
        <v>300</v>
      </c>
      <c r="F153" s="7" t="s">
        <v>338</v>
      </c>
      <c r="H153" s="18">
        <v>164.8</v>
      </c>
      <c r="I153" s="18">
        <v>49440</v>
      </c>
      <c r="K153" s="42">
        <v>0</v>
      </c>
      <c r="L153" s="43">
        <f t="shared" si="8"/>
        <v>0</v>
      </c>
      <c r="M153" s="44">
        <f t="shared" si="9"/>
        <v>0</v>
      </c>
      <c r="N153" s="45">
        <f t="shared" si="10"/>
        <v>0</v>
      </c>
      <c r="O153" s="46">
        <v>0</v>
      </c>
      <c r="P153" s="47">
        <f t="shared" si="11"/>
        <v>0</v>
      </c>
    </row>
    <row r="154" spans="2:16">
      <c r="B154" s="16"/>
      <c r="C154" s="16" t="s">
        <v>558</v>
      </c>
      <c r="E154" s="17"/>
      <c r="H154" s="18"/>
      <c r="I154" s="18"/>
      <c r="K154" s="42"/>
      <c r="L154" s="43"/>
      <c r="M154" s="44"/>
      <c r="N154" s="45"/>
      <c r="O154" s="46"/>
      <c r="P154" s="47"/>
    </row>
    <row r="155" spans="2:16" ht="45">
      <c r="B155" s="15" t="s">
        <v>559</v>
      </c>
      <c r="C155" s="16" t="s">
        <v>560</v>
      </c>
      <c r="E155" s="17">
        <v>27</v>
      </c>
      <c r="F155" s="7" t="s">
        <v>338</v>
      </c>
      <c r="H155" s="18">
        <v>288.39999999999998</v>
      </c>
      <c r="I155" s="18">
        <v>7786.7999999999993</v>
      </c>
      <c r="K155" s="42">
        <v>0</v>
      </c>
      <c r="L155" s="43">
        <f t="shared" si="8"/>
        <v>0</v>
      </c>
      <c r="M155" s="44">
        <f t="shared" si="9"/>
        <v>0</v>
      </c>
      <c r="N155" s="45">
        <f t="shared" si="10"/>
        <v>0</v>
      </c>
      <c r="O155" s="46">
        <v>0</v>
      </c>
      <c r="P155" s="47">
        <f t="shared" si="11"/>
        <v>0</v>
      </c>
    </row>
    <row r="156" spans="2:16">
      <c r="B156" s="16"/>
      <c r="C156" s="16" t="s">
        <v>561</v>
      </c>
      <c r="E156" s="17"/>
      <c r="H156" s="18"/>
      <c r="I156" s="18"/>
      <c r="K156" s="42"/>
      <c r="L156" s="43"/>
      <c r="M156" s="44"/>
      <c r="N156" s="45"/>
      <c r="O156" s="46"/>
      <c r="P156" s="47"/>
    </row>
    <row r="157" spans="2:16">
      <c r="K157" s="42"/>
      <c r="L157" s="43"/>
      <c r="M157" s="44"/>
      <c r="N157" s="45"/>
      <c r="O157" s="46"/>
      <c r="P157" s="47"/>
    </row>
    <row r="158" spans="2:16">
      <c r="B158" s="8" t="s">
        <v>562</v>
      </c>
      <c r="C158" s="9" t="s">
        <v>563</v>
      </c>
      <c r="D158" s="10" t="s">
        <v>325</v>
      </c>
      <c r="E158" s="11"/>
      <c r="F158" s="12"/>
      <c r="G158" s="11"/>
      <c r="H158" s="13"/>
      <c r="I158" s="14">
        <v>26250</v>
      </c>
      <c r="K158" s="42"/>
      <c r="L158" s="43"/>
      <c r="M158" s="44"/>
      <c r="N158" s="45"/>
      <c r="O158" s="46"/>
      <c r="P158" s="47"/>
    </row>
    <row r="159" spans="2:16">
      <c r="B159" s="15" t="s">
        <v>564</v>
      </c>
      <c r="C159" s="16" t="s">
        <v>565</v>
      </c>
      <c r="E159" s="17">
        <v>10</v>
      </c>
      <c r="F159" s="7" t="s">
        <v>338</v>
      </c>
      <c r="H159" s="18">
        <v>2625</v>
      </c>
      <c r="I159" s="18">
        <v>26250</v>
      </c>
      <c r="K159" s="42">
        <v>0</v>
      </c>
      <c r="L159" s="43">
        <f t="shared" ref="L159:L219" si="12">+K159*H159</f>
        <v>0</v>
      </c>
      <c r="M159" s="44">
        <f t="shared" ref="M159:M219" si="13">O159-K159</f>
        <v>0</v>
      </c>
      <c r="N159" s="45">
        <f t="shared" ref="N159:N219" si="14">+P159-L159</f>
        <v>0</v>
      </c>
      <c r="O159" s="46">
        <v>0</v>
      </c>
      <c r="P159" s="47">
        <f t="shared" ref="P159:P219" si="15">+O159*I159</f>
        <v>0</v>
      </c>
    </row>
    <row r="160" spans="2:16">
      <c r="B160" s="16"/>
      <c r="C160" s="16" t="s">
        <v>566</v>
      </c>
      <c r="E160" s="17"/>
      <c r="H160" s="18"/>
      <c r="I160" s="18"/>
      <c r="K160" s="42"/>
      <c r="L160" s="43"/>
      <c r="M160" s="44"/>
      <c r="N160" s="45"/>
      <c r="O160" s="46"/>
      <c r="P160" s="47"/>
    </row>
    <row r="161" spans="2:16">
      <c r="K161" s="42"/>
      <c r="L161" s="43"/>
      <c r="M161" s="44"/>
      <c r="N161" s="45"/>
      <c r="O161" s="46"/>
      <c r="P161" s="47"/>
    </row>
    <row r="162" spans="2:16">
      <c r="B162" s="8" t="s">
        <v>567</v>
      </c>
      <c r="C162" s="9" t="s">
        <v>568</v>
      </c>
      <c r="D162" s="10" t="s">
        <v>325</v>
      </c>
      <c r="E162" s="11"/>
      <c r="F162" s="12"/>
      <c r="G162" s="11"/>
      <c r="H162" s="13"/>
      <c r="I162" s="14">
        <v>614500.06000000006</v>
      </c>
      <c r="K162" s="42"/>
      <c r="L162" s="43"/>
      <c r="M162" s="44"/>
      <c r="N162" s="45"/>
      <c r="O162" s="46"/>
      <c r="P162" s="47"/>
    </row>
    <row r="163" spans="2:16">
      <c r="B163" s="15" t="s">
        <v>569</v>
      </c>
      <c r="C163" s="16" t="s">
        <v>570</v>
      </c>
      <c r="E163" s="17">
        <v>646</v>
      </c>
      <c r="F163" s="7" t="s">
        <v>338</v>
      </c>
      <c r="H163" s="18">
        <v>877.56</v>
      </c>
      <c r="I163" s="18">
        <v>566903.76</v>
      </c>
      <c r="K163" s="42">
        <v>0</v>
      </c>
      <c r="L163" s="43">
        <f t="shared" si="12"/>
        <v>0</v>
      </c>
      <c r="M163" s="44">
        <f t="shared" si="13"/>
        <v>0.5</v>
      </c>
      <c r="N163" s="45">
        <f t="shared" si="14"/>
        <v>283451.88</v>
      </c>
      <c r="O163" s="46">
        <v>0.5</v>
      </c>
      <c r="P163" s="47">
        <f t="shared" si="15"/>
        <v>283451.88</v>
      </c>
    </row>
    <row r="164" spans="2:16">
      <c r="B164" s="16"/>
      <c r="C164" s="16" t="s">
        <v>571</v>
      </c>
      <c r="E164" s="17"/>
      <c r="H164" s="18"/>
      <c r="I164" s="18"/>
      <c r="K164" s="42"/>
      <c r="L164" s="43"/>
      <c r="M164" s="44"/>
      <c r="N164" s="45"/>
      <c r="O164" s="46"/>
      <c r="P164" s="47"/>
    </row>
    <row r="165" spans="2:16">
      <c r="B165" s="15" t="s">
        <v>572</v>
      </c>
      <c r="C165" s="16" t="s">
        <v>573</v>
      </c>
      <c r="E165" s="17">
        <v>120</v>
      </c>
      <c r="F165" s="7" t="s">
        <v>338</v>
      </c>
      <c r="H165" s="18">
        <v>378.01</v>
      </c>
      <c r="I165" s="18">
        <v>45361.2</v>
      </c>
      <c r="K165" s="42">
        <v>0</v>
      </c>
      <c r="L165" s="43">
        <f t="shared" si="12"/>
        <v>0</v>
      </c>
      <c r="M165" s="44">
        <f t="shared" si="13"/>
        <v>0.5</v>
      </c>
      <c r="N165" s="45">
        <f t="shared" si="14"/>
        <v>22680.6</v>
      </c>
      <c r="O165" s="46">
        <v>0.5</v>
      </c>
      <c r="P165" s="47">
        <f t="shared" si="15"/>
        <v>22680.6</v>
      </c>
    </row>
    <row r="166" spans="2:16">
      <c r="B166" s="16"/>
      <c r="C166" s="16" t="s">
        <v>574</v>
      </c>
      <c r="E166" s="17"/>
      <c r="H166" s="18"/>
      <c r="I166" s="18"/>
      <c r="K166" s="42"/>
      <c r="L166" s="43"/>
      <c r="M166" s="44"/>
      <c r="N166" s="45"/>
      <c r="O166" s="46"/>
      <c r="P166" s="47"/>
    </row>
    <row r="167" spans="2:16">
      <c r="B167" s="15" t="s">
        <v>575</v>
      </c>
      <c r="C167" s="16" t="s">
        <v>576</v>
      </c>
      <c r="E167" s="17">
        <v>62</v>
      </c>
      <c r="F167" s="7" t="s">
        <v>410</v>
      </c>
      <c r="H167" s="18">
        <v>36.049999999999997</v>
      </c>
      <c r="I167" s="18">
        <v>2235.1</v>
      </c>
      <c r="K167" s="42">
        <v>0</v>
      </c>
      <c r="L167" s="43">
        <f t="shared" si="12"/>
        <v>0</v>
      </c>
      <c r="M167" s="44">
        <f t="shared" si="13"/>
        <v>0</v>
      </c>
      <c r="N167" s="45">
        <f t="shared" si="14"/>
        <v>0</v>
      </c>
      <c r="O167" s="46">
        <v>0</v>
      </c>
      <c r="P167" s="47">
        <f t="shared" si="15"/>
        <v>0</v>
      </c>
    </row>
    <row r="168" spans="2:16">
      <c r="K168" s="42"/>
      <c r="L168" s="43"/>
      <c r="M168" s="44"/>
      <c r="N168" s="45"/>
      <c r="O168" s="46"/>
      <c r="P168" s="47"/>
    </row>
    <row r="169" spans="2:16">
      <c r="B169" s="8" t="s">
        <v>577</v>
      </c>
      <c r="C169" s="9" t="s">
        <v>578</v>
      </c>
      <c r="D169" s="10" t="s">
        <v>325</v>
      </c>
      <c r="E169" s="11"/>
      <c r="F169" s="12"/>
      <c r="G169" s="11"/>
      <c r="H169" s="13"/>
      <c r="I169" s="14">
        <v>128607.86</v>
      </c>
      <c r="K169" s="42"/>
      <c r="L169" s="43"/>
      <c r="M169" s="44"/>
      <c r="N169" s="45"/>
      <c r="O169" s="46"/>
      <c r="P169" s="47"/>
    </row>
    <row r="170" spans="2:16">
      <c r="B170" s="15" t="s">
        <v>579</v>
      </c>
      <c r="C170" s="16" t="s">
        <v>580</v>
      </c>
      <c r="E170" s="17">
        <v>227</v>
      </c>
      <c r="F170" s="7" t="s">
        <v>338</v>
      </c>
      <c r="H170" s="18">
        <v>37.08</v>
      </c>
      <c r="I170" s="18">
        <v>8417.16</v>
      </c>
      <c r="K170" s="42">
        <v>0</v>
      </c>
      <c r="L170" s="43">
        <f t="shared" si="12"/>
        <v>0</v>
      </c>
      <c r="M170" s="44">
        <f t="shared" si="13"/>
        <v>0</v>
      </c>
      <c r="N170" s="45">
        <f t="shared" si="14"/>
        <v>0</v>
      </c>
      <c r="O170" s="46">
        <v>0</v>
      </c>
      <c r="P170" s="47">
        <f t="shared" si="15"/>
        <v>0</v>
      </c>
    </row>
    <row r="171" spans="2:16">
      <c r="B171" s="15" t="s">
        <v>581</v>
      </c>
      <c r="C171" s="16" t="s">
        <v>582</v>
      </c>
      <c r="E171" s="17">
        <v>227</v>
      </c>
      <c r="F171" s="7" t="s">
        <v>338</v>
      </c>
      <c r="H171" s="18">
        <v>360.5</v>
      </c>
      <c r="I171" s="18">
        <v>81833.5</v>
      </c>
      <c r="K171" s="42">
        <v>0</v>
      </c>
      <c r="L171" s="43">
        <f t="shared" si="12"/>
        <v>0</v>
      </c>
      <c r="M171" s="44">
        <f t="shared" si="13"/>
        <v>0.5</v>
      </c>
      <c r="N171" s="45">
        <f t="shared" si="14"/>
        <v>40916.75</v>
      </c>
      <c r="O171" s="46">
        <v>0.5</v>
      </c>
      <c r="P171" s="47">
        <f t="shared" si="15"/>
        <v>40916.75</v>
      </c>
    </row>
    <row r="172" spans="2:16">
      <c r="B172" s="16"/>
      <c r="C172" s="16" t="s">
        <v>583</v>
      </c>
      <c r="E172" s="17"/>
      <c r="H172" s="18"/>
      <c r="I172" s="18"/>
      <c r="K172" s="42"/>
      <c r="L172" s="43"/>
      <c r="M172" s="44"/>
      <c r="N172" s="45"/>
      <c r="O172" s="46"/>
      <c r="P172" s="47"/>
    </row>
    <row r="173" spans="2:16">
      <c r="B173" s="15" t="s">
        <v>584</v>
      </c>
      <c r="C173" s="16" t="s">
        <v>585</v>
      </c>
      <c r="E173" s="17">
        <v>227</v>
      </c>
      <c r="F173" s="7" t="s">
        <v>338</v>
      </c>
      <c r="H173" s="18">
        <v>66.95</v>
      </c>
      <c r="I173" s="18">
        <v>15197.650000000001</v>
      </c>
      <c r="K173" s="42">
        <v>0</v>
      </c>
      <c r="L173" s="43">
        <f t="shared" si="12"/>
        <v>0</v>
      </c>
      <c r="M173" s="44">
        <f t="shared" si="13"/>
        <v>0</v>
      </c>
      <c r="N173" s="45">
        <f t="shared" si="14"/>
        <v>0</v>
      </c>
      <c r="O173" s="46">
        <v>0</v>
      </c>
      <c r="P173" s="47">
        <f t="shared" si="15"/>
        <v>0</v>
      </c>
    </row>
    <row r="174" spans="2:16">
      <c r="B174" s="15" t="s">
        <v>586</v>
      </c>
      <c r="C174" s="16" t="s">
        <v>587</v>
      </c>
      <c r="E174" s="17">
        <v>200</v>
      </c>
      <c r="F174" s="7" t="s">
        <v>410</v>
      </c>
      <c r="H174" s="18">
        <v>51.5</v>
      </c>
      <c r="I174" s="18">
        <v>10300</v>
      </c>
      <c r="K174" s="42">
        <v>0</v>
      </c>
      <c r="L174" s="43">
        <f t="shared" si="12"/>
        <v>0</v>
      </c>
      <c r="M174" s="44">
        <f t="shared" si="13"/>
        <v>0</v>
      </c>
      <c r="N174" s="45">
        <f t="shared" si="14"/>
        <v>0</v>
      </c>
      <c r="O174" s="46">
        <v>0</v>
      </c>
      <c r="P174" s="47">
        <f t="shared" si="15"/>
        <v>0</v>
      </c>
    </row>
    <row r="175" spans="2:16">
      <c r="B175" s="15" t="s">
        <v>588</v>
      </c>
      <c r="C175" s="16" t="s">
        <v>589</v>
      </c>
      <c r="E175" s="17">
        <v>227</v>
      </c>
      <c r="F175" s="7" t="s">
        <v>338</v>
      </c>
      <c r="H175" s="18">
        <v>56.65</v>
      </c>
      <c r="I175" s="18">
        <v>12859.55</v>
      </c>
      <c r="K175" s="42">
        <v>0</v>
      </c>
      <c r="L175" s="43">
        <f t="shared" si="12"/>
        <v>0</v>
      </c>
      <c r="M175" s="44">
        <f t="shared" si="13"/>
        <v>0</v>
      </c>
      <c r="N175" s="45">
        <f t="shared" si="14"/>
        <v>0</v>
      </c>
      <c r="O175" s="46">
        <v>0</v>
      </c>
      <c r="P175" s="47">
        <f t="shared" si="15"/>
        <v>0</v>
      </c>
    </row>
    <row r="176" spans="2:16">
      <c r="K176" s="42"/>
      <c r="L176" s="43"/>
      <c r="M176" s="44"/>
      <c r="N176" s="45"/>
      <c r="O176" s="46"/>
      <c r="P176" s="47"/>
    </row>
    <row r="177" spans="2:16">
      <c r="B177" s="8" t="s">
        <v>590</v>
      </c>
      <c r="C177" s="9" t="s">
        <v>591</v>
      </c>
      <c r="D177" s="10" t="s">
        <v>325</v>
      </c>
      <c r="E177" s="11"/>
      <c r="F177" s="12"/>
      <c r="G177" s="11"/>
      <c r="H177" s="13"/>
      <c r="I177" s="14">
        <v>42877</v>
      </c>
      <c r="K177" s="42"/>
      <c r="L177" s="43"/>
      <c r="M177" s="44"/>
      <c r="N177" s="45"/>
      <c r="O177" s="46"/>
      <c r="P177" s="47"/>
    </row>
    <row r="178" spans="2:16" ht="45">
      <c r="B178" s="15" t="s">
        <v>592</v>
      </c>
      <c r="C178" s="16" t="s">
        <v>593</v>
      </c>
      <c r="E178" s="17">
        <v>35</v>
      </c>
      <c r="F178" s="7" t="s">
        <v>338</v>
      </c>
      <c r="H178" s="18">
        <v>1060</v>
      </c>
      <c r="I178" s="18">
        <v>37100</v>
      </c>
      <c r="K178" s="42">
        <v>0</v>
      </c>
      <c r="L178" s="43">
        <f t="shared" si="12"/>
        <v>0</v>
      </c>
      <c r="M178" s="44">
        <f t="shared" si="13"/>
        <v>0.5</v>
      </c>
      <c r="N178" s="45">
        <f t="shared" si="14"/>
        <v>18550</v>
      </c>
      <c r="O178" s="46">
        <v>0.5</v>
      </c>
      <c r="P178" s="47">
        <f t="shared" si="15"/>
        <v>18550</v>
      </c>
    </row>
    <row r="179" spans="2:16">
      <c r="B179" s="16"/>
      <c r="C179" s="16" t="s">
        <v>594</v>
      </c>
      <c r="E179" s="17"/>
      <c r="H179" s="18"/>
      <c r="I179" s="18"/>
      <c r="K179" s="42"/>
      <c r="L179" s="43"/>
      <c r="M179" s="44"/>
      <c r="N179" s="45"/>
      <c r="O179" s="46"/>
      <c r="P179" s="47"/>
    </row>
    <row r="180" spans="2:16">
      <c r="B180" s="15" t="s">
        <v>595</v>
      </c>
      <c r="C180" s="16" t="s">
        <v>596</v>
      </c>
      <c r="E180" s="17">
        <v>35</v>
      </c>
      <c r="F180" s="7" t="s">
        <v>338</v>
      </c>
      <c r="H180" s="18">
        <v>137.80000000000001</v>
      </c>
      <c r="I180" s="18">
        <v>4823</v>
      </c>
      <c r="K180" s="42">
        <v>0</v>
      </c>
      <c r="L180" s="43">
        <f t="shared" si="12"/>
        <v>0</v>
      </c>
      <c r="M180" s="44">
        <f t="shared" si="13"/>
        <v>0</v>
      </c>
      <c r="N180" s="45">
        <f t="shared" si="14"/>
        <v>0</v>
      </c>
      <c r="O180" s="46">
        <v>0</v>
      </c>
      <c r="P180" s="47">
        <f t="shared" si="15"/>
        <v>0</v>
      </c>
    </row>
    <row r="181" spans="2:16">
      <c r="B181" s="15" t="s">
        <v>597</v>
      </c>
      <c r="C181" s="16" t="s">
        <v>598</v>
      </c>
      <c r="E181" s="17">
        <v>20</v>
      </c>
      <c r="F181" s="7" t="s">
        <v>342</v>
      </c>
      <c r="H181" s="18">
        <v>47.7</v>
      </c>
      <c r="I181" s="18">
        <v>954</v>
      </c>
      <c r="K181" s="42">
        <v>0</v>
      </c>
      <c r="L181" s="43">
        <f t="shared" si="12"/>
        <v>0</v>
      </c>
      <c r="M181" s="44">
        <f t="shared" si="13"/>
        <v>0</v>
      </c>
      <c r="N181" s="45">
        <f t="shared" si="14"/>
        <v>0</v>
      </c>
      <c r="O181" s="46">
        <v>0</v>
      </c>
      <c r="P181" s="47">
        <f t="shared" si="15"/>
        <v>0</v>
      </c>
    </row>
    <row r="182" spans="2:16">
      <c r="K182" s="42"/>
      <c r="L182" s="43"/>
      <c r="M182" s="44"/>
      <c r="N182" s="45"/>
      <c r="O182" s="46"/>
      <c r="P182" s="47"/>
    </row>
    <row r="183" spans="2:16">
      <c r="B183" s="8" t="s">
        <v>599</v>
      </c>
      <c r="C183" s="9" t="s">
        <v>600</v>
      </c>
      <c r="D183" s="10" t="s">
        <v>325</v>
      </c>
      <c r="E183" s="11"/>
      <c r="F183" s="12"/>
      <c r="G183" s="11"/>
      <c r="H183" s="13"/>
      <c r="I183" s="14">
        <v>50350</v>
      </c>
      <c r="K183" s="42"/>
      <c r="L183" s="43"/>
      <c r="M183" s="44"/>
      <c r="N183" s="45"/>
      <c r="O183" s="46"/>
      <c r="P183" s="47"/>
    </row>
    <row r="184" spans="2:16">
      <c r="B184" s="15" t="s">
        <v>601</v>
      </c>
      <c r="C184" s="16" t="s">
        <v>602</v>
      </c>
      <c r="E184" s="17">
        <v>50</v>
      </c>
      <c r="F184" s="7" t="s">
        <v>338</v>
      </c>
      <c r="H184" s="18">
        <v>1007</v>
      </c>
      <c r="I184" s="18">
        <v>50350</v>
      </c>
      <c r="K184" s="42">
        <v>0</v>
      </c>
      <c r="L184" s="43">
        <f t="shared" si="12"/>
        <v>0</v>
      </c>
      <c r="M184" s="44">
        <f t="shared" si="13"/>
        <v>0.7</v>
      </c>
      <c r="N184" s="45">
        <f t="shared" si="14"/>
        <v>35245</v>
      </c>
      <c r="O184" s="46">
        <v>0.7</v>
      </c>
      <c r="P184" s="47">
        <f t="shared" si="15"/>
        <v>35245</v>
      </c>
    </row>
    <row r="185" spans="2:16">
      <c r="B185" s="16"/>
      <c r="C185" s="16" t="s">
        <v>603</v>
      </c>
      <c r="E185" s="17"/>
      <c r="H185" s="18"/>
      <c r="I185" s="18"/>
      <c r="K185" s="42"/>
      <c r="L185" s="43"/>
      <c r="M185" s="44"/>
      <c r="N185" s="45"/>
      <c r="O185" s="46"/>
      <c r="P185" s="47"/>
    </row>
    <row r="186" spans="2:16">
      <c r="K186" s="42"/>
      <c r="L186" s="43"/>
      <c r="M186" s="44"/>
      <c r="N186" s="45"/>
      <c r="O186" s="46"/>
      <c r="P186" s="47"/>
    </row>
    <row r="187" spans="2:16">
      <c r="B187" s="8" t="s">
        <v>604</v>
      </c>
      <c r="C187" s="9" t="s">
        <v>605</v>
      </c>
      <c r="D187" s="10" t="s">
        <v>325</v>
      </c>
      <c r="E187" s="11"/>
      <c r="F187" s="12"/>
      <c r="G187" s="11"/>
      <c r="H187" s="13"/>
      <c r="I187" s="14">
        <v>213681.16</v>
      </c>
      <c r="K187" s="42"/>
      <c r="L187" s="43"/>
      <c r="M187" s="44"/>
      <c r="N187" s="45"/>
      <c r="O187" s="46"/>
      <c r="P187" s="47"/>
    </row>
    <row r="188" spans="2:16">
      <c r="B188" s="15" t="s">
        <v>606</v>
      </c>
      <c r="C188" s="16" t="s">
        <v>607</v>
      </c>
      <c r="E188" s="17">
        <v>119</v>
      </c>
      <c r="F188" s="7" t="s">
        <v>338</v>
      </c>
      <c r="H188" s="18">
        <v>1795.64</v>
      </c>
      <c r="I188" s="18">
        <v>213681.16</v>
      </c>
      <c r="K188" s="42">
        <v>0</v>
      </c>
      <c r="L188" s="43">
        <f t="shared" si="12"/>
        <v>0</v>
      </c>
      <c r="M188" s="44">
        <f t="shared" si="13"/>
        <v>0</v>
      </c>
      <c r="N188" s="45">
        <f t="shared" si="14"/>
        <v>0</v>
      </c>
      <c r="O188" s="46">
        <v>0</v>
      </c>
      <c r="P188" s="47">
        <f t="shared" si="15"/>
        <v>0</v>
      </c>
    </row>
    <row r="189" spans="2:16">
      <c r="B189" s="16"/>
      <c r="C189" s="16" t="s">
        <v>608</v>
      </c>
      <c r="E189" s="17"/>
      <c r="H189" s="18"/>
      <c r="I189" s="18"/>
      <c r="K189" s="42"/>
      <c r="L189" s="43"/>
      <c r="M189" s="44"/>
      <c r="N189" s="45"/>
      <c r="O189" s="46"/>
      <c r="P189" s="47"/>
    </row>
    <row r="190" spans="2:16">
      <c r="K190" s="42"/>
      <c r="L190" s="43"/>
      <c r="M190" s="44"/>
      <c r="N190" s="45"/>
      <c r="O190" s="46"/>
      <c r="P190" s="47"/>
    </row>
    <row r="191" spans="2:16">
      <c r="B191" s="8" t="s">
        <v>609</v>
      </c>
      <c r="C191" s="9" t="s">
        <v>610</v>
      </c>
      <c r="D191" s="10" t="s">
        <v>325</v>
      </c>
      <c r="E191" s="11"/>
      <c r="F191" s="12"/>
      <c r="G191" s="11"/>
      <c r="H191" s="13"/>
      <c r="I191" s="14">
        <v>26020.880000000001</v>
      </c>
      <c r="K191" s="42"/>
      <c r="L191" s="43"/>
      <c r="M191" s="44"/>
      <c r="N191" s="45"/>
      <c r="O191" s="46"/>
      <c r="P191" s="47"/>
    </row>
    <row r="192" spans="2:16">
      <c r="B192" s="15" t="s">
        <v>611</v>
      </c>
      <c r="C192" s="16" t="s">
        <v>612</v>
      </c>
      <c r="E192" s="17">
        <v>60</v>
      </c>
      <c r="F192" s="7" t="s">
        <v>342</v>
      </c>
      <c r="H192" s="18">
        <v>148.4</v>
      </c>
      <c r="I192" s="18">
        <v>8904</v>
      </c>
      <c r="K192" s="42">
        <v>0</v>
      </c>
      <c r="L192" s="43">
        <f t="shared" si="12"/>
        <v>0</v>
      </c>
      <c r="M192" s="44">
        <f t="shared" si="13"/>
        <v>0</v>
      </c>
      <c r="N192" s="45">
        <f t="shared" si="14"/>
        <v>0</v>
      </c>
      <c r="O192" s="46">
        <v>0</v>
      </c>
      <c r="P192" s="47">
        <f t="shared" si="15"/>
        <v>0</v>
      </c>
    </row>
    <row r="193" spans="2:16">
      <c r="B193" s="15" t="s">
        <v>613</v>
      </c>
      <c r="C193" s="16" t="s">
        <v>614</v>
      </c>
      <c r="E193" s="17">
        <v>44</v>
      </c>
      <c r="F193" s="7" t="s">
        <v>338</v>
      </c>
      <c r="H193" s="18">
        <v>389.02</v>
      </c>
      <c r="I193" s="18">
        <v>17116.879999999997</v>
      </c>
      <c r="K193" s="42">
        <v>0</v>
      </c>
      <c r="L193" s="43">
        <f t="shared" si="12"/>
        <v>0</v>
      </c>
      <c r="M193" s="44">
        <f t="shared" si="13"/>
        <v>0</v>
      </c>
      <c r="N193" s="45">
        <f t="shared" si="14"/>
        <v>0</v>
      </c>
      <c r="O193" s="46">
        <v>0</v>
      </c>
      <c r="P193" s="47">
        <f t="shared" si="15"/>
        <v>0</v>
      </c>
    </row>
    <row r="194" spans="2:16">
      <c r="B194" s="16"/>
      <c r="C194" s="16" t="s">
        <v>615</v>
      </c>
      <c r="E194" s="17"/>
      <c r="H194" s="18"/>
      <c r="I194" s="18"/>
      <c r="K194" s="42"/>
      <c r="L194" s="43"/>
      <c r="M194" s="44"/>
      <c r="N194" s="45"/>
      <c r="O194" s="46"/>
      <c r="P194" s="47"/>
    </row>
    <row r="195" spans="2:16">
      <c r="K195" s="42"/>
      <c r="L195" s="43"/>
      <c r="M195" s="44"/>
      <c r="N195" s="45"/>
      <c r="O195" s="46"/>
      <c r="P195" s="47"/>
    </row>
    <row r="196" spans="2:16">
      <c r="B196" s="8" t="s">
        <v>616</v>
      </c>
      <c r="C196" s="9" t="s">
        <v>617</v>
      </c>
      <c r="D196" s="10" t="s">
        <v>325</v>
      </c>
      <c r="E196" s="11"/>
      <c r="F196" s="12"/>
      <c r="G196" s="11"/>
      <c r="H196" s="13"/>
      <c r="I196" s="14">
        <v>10600</v>
      </c>
      <c r="K196" s="42"/>
      <c r="L196" s="43"/>
      <c r="M196" s="44"/>
      <c r="N196" s="45"/>
      <c r="O196" s="46"/>
      <c r="P196" s="47"/>
    </row>
    <row r="197" spans="2:16">
      <c r="B197" s="15" t="s">
        <v>618</v>
      </c>
      <c r="C197" s="16" t="s">
        <v>619</v>
      </c>
      <c r="E197" s="17">
        <v>100</v>
      </c>
      <c r="F197" s="7" t="s">
        <v>338</v>
      </c>
      <c r="H197" s="18">
        <v>106</v>
      </c>
      <c r="I197" s="18">
        <v>10600</v>
      </c>
      <c r="K197" s="42">
        <v>0</v>
      </c>
      <c r="L197" s="43">
        <f t="shared" si="12"/>
        <v>0</v>
      </c>
      <c r="M197" s="44">
        <f t="shared" si="13"/>
        <v>0</v>
      </c>
      <c r="N197" s="45">
        <f t="shared" si="14"/>
        <v>0</v>
      </c>
      <c r="O197" s="46">
        <v>0</v>
      </c>
      <c r="P197" s="47">
        <f t="shared" si="15"/>
        <v>0</v>
      </c>
    </row>
    <row r="198" spans="2:16">
      <c r="K198" s="42"/>
      <c r="L198" s="43"/>
      <c r="M198" s="44"/>
      <c r="N198" s="45"/>
      <c r="O198" s="46"/>
      <c r="P198" s="47"/>
    </row>
    <row r="199" spans="2:16">
      <c r="B199" s="8" t="s">
        <v>620</v>
      </c>
      <c r="C199" s="9" t="s">
        <v>621</v>
      </c>
      <c r="D199" s="10" t="s">
        <v>325</v>
      </c>
      <c r="E199" s="11"/>
      <c r="F199" s="12"/>
      <c r="G199" s="11"/>
      <c r="H199" s="13"/>
      <c r="I199" s="14">
        <v>68052</v>
      </c>
      <c r="K199" s="42"/>
      <c r="L199" s="43"/>
      <c r="M199" s="44"/>
      <c r="N199" s="45"/>
      <c r="O199" s="46"/>
      <c r="P199" s="47"/>
    </row>
    <row r="200" spans="2:16">
      <c r="B200" s="15" t="s">
        <v>622</v>
      </c>
      <c r="C200" s="16" t="s">
        <v>623</v>
      </c>
      <c r="E200" s="17">
        <v>600</v>
      </c>
      <c r="F200" s="7" t="s">
        <v>410</v>
      </c>
      <c r="H200" s="18">
        <v>28.62</v>
      </c>
      <c r="I200" s="18">
        <v>17172</v>
      </c>
      <c r="K200" s="42">
        <v>0</v>
      </c>
      <c r="L200" s="43">
        <f t="shared" si="12"/>
        <v>0</v>
      </c>
      <c r="M200" s="44">
        <f t="shared" si="13"/>
        <v>0</v>
      </c>
      <c r="N200" s="45">
        <f t="shared" si="14"/>
        <v>0</v>
      </c>
      <c r="O200" s="46">
        <v>0</v>
      </c>
      <c r="P200" s="47">
        <f t="shared" si="15"/>
        <v>0</v>
      </c>
    </row>
    <row r="201" spans="2:16" ht="22.5">
      <c r="B201" s="15" t="s">
        <v>624</v>
      </c>
      <c r="C201" s="16" t="s">
        <v>625</v>
      </c>
      <c r="E201" s="17">
        <v>150</v>
      </c>
      <c r="F201" s="7" t="s">
        <v>410</v>
      </c>
      <c r="H201" s="18">
        <v>339.2</v>
      </c>
      <c r="I201" s="18">
        <v>50880</v>
      </c>
      <c r="K201" s="42">
        <v>0</v>
      </c>
      <c r="L201" s="43">
        <f t="shared" si="12"/>
        <v>0</v>
      </c>
      <c r="M201" s="44">
        <f t="shared" si="13"/>
        <v>0</v>
      </c>
      <c r="N201" s="45">
        <f t="shared" si="14"/>
        <v>0</v>
      </c>
      <c r="O201" s="46">
        <v>0</v>
      </c>
      <c r="P201" s="47">
        <f t="shared" si="15"/>
        <v>0</v>
      </c>
    </row>
    <row r="202" spans="2:16">
      <c r="K202" s="42"/>
      <c r="L202" s="43"/>
      <c r="M202" s="44"/>
      <c r="N202" s="45"/>
      <c r="O202" s="46"/>
      <c r="P202" s="47"/>
    </row>
    <row r="203" spans="2:16">
      <c r="B203" s="8" t="s">
        <v>626</v>
      </c>
      <c r="C203" s="9" t="s">
        <v>627</v>
      </c>
      <c r="D203" s="10" t="s">
        <v>325</v>
      </c>
      <c r="E203" s="11"/>
      <c r="F203" s="12"/>
      <c r="G203" s="11"/>
      <c r="H203" s="13"/>
      <c r="I203" s="14">
        <v>315282.24</v>
      </c>
      <c r="K203" s="42"/>
      <c r="L203" s="43"/>
      <c r="M203" s="44"/>
      <c r="N203" s="45"/>
      <c r="O203" s="46"/>
      <c r="P203" s="47"/>
    </row>
    <row r="204" spans="2:16">
      <c r="B204" s="15" t="s">
        <v>628</v>
      </c>
      <c r="C204" s="16" t="s">
        <v>629</v>
      </c>
      <c r="E204" s="17">
        <v>1200</v>
      </c>
      <c r="F204" s="7" t="s">
        <v>338</v>
      </c>
      <c r="H204" s="18">
        <v>43.68</v>
      </c>
      <c r="I204" s="18">
        <v>52416</v>
      </c>
      <c r="K204" s="42">
        <v>0</v>
      </c>
      <c r="L204" s="43">
        <f t="shared" si="12"/>
        <v>0</v>
      </c>
      <c r="M204" s="44">
        <f t="shared" si="13"/>
        <v>0</v>
      </c>
      <c r="N204" s="45">
        <f t="shared" si="14"/>
        <v>0</v>
      </c>
      <c r="O204" s="46">
        <v>0</v>
      </c>
      <c r="P204" s="47">
        <f t="shared" si="15"/>
        <v>0</v>
      </c>
    </row>
    <row r="205" spans="2:16" ht="22.5">
      <c r="B205" s="15" t="s">
        <v>630</v>
      </c>
      <c r="C205" s="16" t="s">
        <v>631</v>
      </c>
      <c r="E205" s="17">
        <v>250</v>
      </c>
      <c r="F205" s="7" t="s">
        <v>338</v>
      </c>
      <c r="H205" s="18">
        <v>93.6</v>
      </c>
      <c r="I205" s="18">
        <v>23400</v>
      </c>
      <c r="K205" s="42">
        <v>0</v>
      </c>
      <c r="L205" s="43">
        <f t="shared" si="12"/>
        <v>0</v>
      </c>
      <c r="M205" s="44">
        <f t="shared" si="13"/>
        <v>0</v>
      </c>
      <c r="N205" s="45">
        <f t="shared" si="14"/>
        <v>0</v>
      </c>
      <c r="O205" s="46">
        <v>0</v>
      </c>
      <c r="P205" s="47">
        <f t="shared" si="15"/>
        <v>0</v>
      </c>
    </row>
    <row r="206" spans="2:16" ht="22.5">
      <c r="B206" s="15" t="s">
        <v>632</v>
      </c>
      <c r="C206" s="16" t="s">
        <v>633</v>
      </c>
      <c r="E206" s="17">
        <v>2608</v>
      </c>
      <c r="F206" s="7" t="s">
        <v>338</v>
      </c>
      <c r="H206" s="18">
        <v>61.36</v>
      </c>
      <c r="I206" s="18">
        <v>160026.88</v>
      </c>
      <c r="K206" s="42">
        <v>0</v>
      </c>
      <c r="L206" s="43">
        <f t="shared" si="12"/>
        <v>0</v>
      </c>
      <c r="M206" s="44">
        <f t="shared" si="13"/>
        <v>0</v>
      </c>
      <c r="N206" s="45">
        <f t="shared" si="14"/>
        <v>0</v>
      </c>
      <c r="O206" s="46">
        <v>0</v>
      </c>
      <c r="P206" s="47">
        <f t="shared" si="15"/>
        <v>0</v>
      </c>
    </row>
    <row r="207" spans="2:16">
      <c r="B207" s="15" t="s">
        <v>634</v>
      </c>
      <c r="C207" s="16" t="s">
        <v>635</v>
      </c>
      <c r="E207" s="17">
        <v>1500</v>
      </c>
      <c r="F207" s="7" t="s">
        <v>338</v>
      </c>
      <c r="H207" s="18">
        <v>31.2</v>
      </c>
      <c r="I207" s="18">
        <v>46800</v>
      </c>
      <c r="K207" s="42">
        <v>0</v>
      </c>
      <c r="L207" s="43">
        <f t="shared" si="12"/>
        <v>0</v>
      </c>
      <c r="M207" s="44">
        <f t="shared" si="13"/>
        <v>0</v>
      </c>
      <c r="N207" s="45">
        <f t="shared" si="14"/>
        <v>0</v>
      </c>
      <c r="O207" s="46">
        <v>0</v>
      </c>
      <c r="P207" s="47">
        <f t="shared" si="15"/>
        <v>0</v>
      </c>
    </row>
    <row r="208" spans="2:16" ht="22.5">
      <c r="B208" s="15" t="s">
        <v>636</v>
      </c>
      <c r="C208" s="16" t="s">
        <v>637</v>
      </c>
      <c r="E208" s="17">
        <v>52</v>
      </c>
      <c r="F208" s="7" t="s">
        <v>342</v>
      </c>
      <c r="H208" s="18">
        <v>69.680000000000007</v>
      </c>
      <c r="I208" s="18">
        <v>3623.3600000000006</v>
      </c>
      <c r="K208" s="42">
        <v>0</v>
      </c>
      <c r="L208" s="43">
        <f t="shared" si="12"/>
        <v>0</v>
      </c>
      <c r="M208" s="44">
        <f t="shared" si="13"/>
        <v>0</v>
      </c>
      <c r="N208" s="45">
        <f t="shared" si="14"/>
        <v>0</v>
      </c>
      <c r="O208" s="46">
        <v>0</v>
      </c>
      <c r="P208" s="47">
        <f t="shared" si="15"/>
        <v>0</v>
      </c>
    </row>
    <row r="209" spans="2:16" ht="22.5">
      <c r="B209" s="15" t="s">
        <v>638</v>
      </c>
      <c r="C209" s="16" t="s">
        <v>639</v>
      </c>
      <c r="E209" s="17">
        <v>52</v>
      </c>
      <c r="F209" s="7" t="s">
        <v>342</v>
      </c>
      <c r="H209" s="18">
        <v>93.6</v>
      </c>
      <c r="I209" s="18">
        <v>4867.2</v>
      </c>
      <c r="K209" s="42">
        <v>0</v>
      </c>
      <c r="L209" s="43">
        <f t="shared" si="12"/>
        <v>0</v>
      </c>
      <c r="M209" s="44">
        <f t="shared" si="13"/>
        <v>0</v>
      </c>
      <c r="N209" s="45">
        <f t="shared" si="14"/>
        <v>0</v>
      </c>
      <c r="O209" s="46">
        <v>0</v>
      </c>
      <c r="P209" s="47">
        <f t="shared" si="15"/>
        <v>0</v>
      </c>
    </row>
    <row r="210" spans="2:16">
      <c r="B210" s="15" t="s">
        <v>640</v>
      </c>
      <c r="C210" s="16" t="s">
        <v>641</v>
      </c>
      <c r="E210" s="17">
        <v>6</v>
      </c>
      <c r="F210" s="7" t="s">
        <v>342</v>
      </c>
      <c r="H210" s="18">
        <v>72.8</v>
      </c>
      <c r="I210" s="18">
        <v>436.79999999999995</v>
      </c>
      <c r="K210" s="42">
        <v>0</v>
      </c>
      <c r="L210" s="43">
        <f t="shared" si="12"/>
        <v>0</v>
      </c>
      <c r="M210" s="44">
        <f t="shared" si="13"/>
        <v>0</v>
      </c>
      <c r="N210" s="45">
        <f t="shared" si="14"/>
        <v>0</v>
      </c>
      <c r="O210" s="46">
        <v>0</v>
      </c>
      <c r="P210" s="47">
        <f t="shared" si="15"/>
        <v>0</v>
      </c>
    </row>
    <row r="211" spans="2:16">
      <c r="B211" s="15" t="s">
        <v>642</v>
      </c>
      <c r="C211" s="16" t="s">
        <v>643</v>
      </c>
      <c r="E211" s="17">
        <v>600</v>
      </c>
      <c r="F211" s="7" t="s">
        <v>410</v>
      </c>
      <c r="H211" s="18">
        <v>10.4</v>
      </c>
      <c r="I211" s="18">
        <v>6240</v>
      </c>
      <c r="K211" s="42">
        <v>0</v>
      </c>
      <c r="L211" s="43">
        <f t="shared" si="12"/>
        <v>0</v>
      </c>
      <c r="M211" s="44">
        <f t="shared" si="13"/>
        <v>0</v>
      </c>
      <c r="N211" s="45">
        <f t="shared" si="14"/>
        <v>0</v>
      </c>
      <c r="O211" s="46">
        <v>0</v>
      </c>
      <c r="P211" s="47">
        <f t="shared" si="15"/>
        <v>0</v>
      </c>
    </row>
    <row r="212" spans="2:16" ht="22.5">
      <c r="B212" s="15" t="s">
        <v>644</v>
      </c>
      <c r="C212" s="16" t="s">
        <v>645</v>
      </c>
      <c r="E212" s="17">
        <v>100</v>
      </c>
      <c r="F212" s="7" t="s">
        <v>338</v>
      </c>
      <c r="H212" s="18">
        <v>104</v>
      </c>
      <c r="I212" s="18">
        <v>10400</v>
      </c>
      <c r="K212" s="42">
        <v>0</v>
      </c>
      <c r="L212" s="43">
        <f t="shared" si="12"/>
        <v>0</v>
      </c>
      <c r="M212" s="44">
        <f t="shared" si="13"/>
        <v>0</v>
      </c>
      <c r="N212" s="45">
        <f t="shared" si="14"/>
        <v>0</v>
      </c>
      <c r="O212" s="46">
        <v>0</v>
      </c>
      <c r="P212" s="47">
        <f t="shared" si="15"/>
        <v>0</v>
      </c>
    </row>
    <row r="213" spans="2:16" ht="22.5">
      <c r="B213" s="15" t="s">
        <v>646</v>
      </c>
      <c r="C213" s="16" t="s">
        <v>647</v>
      </c>
      <c r="E213" s="17">
        <v>400</v>
      </c>
      <c r="F213" s="7" t="s">
        <v>410</v>
      </c>
      <c r="H213" s="18">
        <v>17.68</v>
      </c>
      <c r="I213" s="18">
        <v>7072</v>
      </c>
      <c r="K213" s="42">
        <v>0</v>
      </c>
      <c r="L213" s="43">
        <f t="shared" si="12"/>
        <v>0</v>
      </c>
      <c r="M213" s="44">
        <f t="shared" si="13"/>
        <v>0</v>
      </c>
      <c r="N213" s="45">
        <f t="shared" si="14"/>
        <v>0</v>
      </c>
      <c r="O213" s="46">
        <v>0</v>
      </c>
      <c r="P213" s="47">
        <f t="shared" si="15"/>
        <v>0</v>
      </c>
    </row>
    <row r="214" spans="2:16">
      <c r="B214" s="16"/>
      <c r="C214" s="16" t="s">
        <v>648</v>
      </c>
      <c r="E214" s="17"/>
      <c r="H214" s="18"/>
      <c r="I214" s="18"/>
      <c r="K214" s="42"/>
      <c r="L214" s="43"/>
      <c r="M214" s="44"/>
      <c r="N214" s="45"/>
      <c r="O214" s="46"/>
      <c r="P214" s="47"/>
    </row>
    <row r="215" spans="2:16">
      <c r="K215" s="42"/>
      <c r="L215" s="43"/>
      <c r="M215" s="44"/>
      <c r="N215" s="45"/>
      <c r="O215" s="46"/>
      <c r="P215" s="47"/>
    </row>
    <row r="216" spans="2:16">
      <c r="B216" s="8" t="s">
        <v>649</v>
      </c>
      <c r="C216" s="9" t="s">
        <v>650</v>
      </c>
      <c r="D216" s="10" t="s">
        <v>325</v>
      </c>
      <c r="E216" s="11"/>
      <c r="F216" s="12"/>
      <c r="G216" s="11"/>
      <c r="H216" s="13"/>
      <c r="I216" s="14">
        <v>114714.26</v>
      </c>
      <c r="K216" s="42"/>
      <c r="L216" s="43"/>
      <c r="M216" s="44"/>
      <c r="N216" s="45"/>
      <c r="O216" s="46"/>
      <c r="P216" s="47"/>
    </row>
    <row r="217" spans="2:16">
      <c r="B217" s="15" t="s">
        <v>651</v>
      </c>
      <c r="C217" s="16" t="s">
        <v>652</v>
      </c>
      <c r="E217" s="17">
        <v>17</v>
      </c>
      <c r="F217" s="7" t="s">
        <v>342</v>
      </c>
      <c r="H217" s="18">
        <v>1318.64</v>
      </c>
      <c r="I217" s="18">
        <v>22416.880000000001</v>
      </c>
      <c r="K217" s="42">
        <v>0</v>
      </c>
      <c r="L217" s="43">
        <f t="shared" si="12"/>
        <v>0</v>
      </c>
      <c r="M217" s="44">
        <f t="shared" si="13"/>
        <v>0</v>
      </c>
      <c r="N217" s="45">
        <f t="shared" si="14"/>
        <v>0</v>
      </c>
      <c r="O217" s="46">
        <v>0</v>
      </c>
      <c r="P217" s="47">
        <f t="shared" si="15"/>
        <v>0</v>
      </c>
    </row>
    <row r="218" spans="2:16">
      <c r="B218" s="16"/>
      <c r="C218" s="16" t="s">
        <v>653</v>
      </c>
      <c r="E218" s="17"/>
      <c r="H218" s="18"/>
      <c r="I218" s="18"/>
      <c r="K218" s="42"/>
      <c r="L218" s="43"/>
      <c r="M218" s="44"/>
      <c r="N218" s="45"/>
      <c r="O218" s="46"/>
      <c r="P218" s="47"/>
    </row>
    <row r="219" spans="2:16">
      <c r="B219" s="15" t="s">
        <v>654</v>
      </c>
      <c r="C219" s="16" t="s">
        <v>655</v>
      </c>
      <c r="E219" s="17">
        <v>13</v>
      </c>
      <c r="F219" s="7" t="s">
        <v>342</v>
      </c>
      <c r="H219" s="18">
        <v>1239.1400000000001</v>
      </c>
      <c r="I219" s="18">
        <v>16108.820000000002</v>
      </c>
      <c r="K219" s="42">
        <v>0</v>
      </c>
      <c r="L219" s="43">
        <f t="shared" si="12"/>
        <v>0</v>
      </c>
      <c r="M219" s="44">
        <f t="shared" si="13"/>
        <v>0</v>
      </c>
      <c r="N219" s="45">
        <f t="shared" si="14"/>
        <v>0</v>
      </c>
      <c r="O219" s="46">
        <v>0</v>
      </c>
      <c r="P219" s="47">
        <f t="shared" si="15"/>
        <v>0</v>
      </c>
    </row>
    <row r="220" spans="2:16">
      <c r="B220" s="16"/>
      <c r="C220" s="16" t="s">
        <v>656</v>
      </c>
      <c r="E220" s="17"/>
      <c r="H220" s="18"/>
      <c r="I220" s="18"/>
      <c r="K220" s="42"/>
      <c r="L220" s="43"/>
      <c r="M220" s="44"/>
      <c r="N220" s="45"/>
      <c r="O220" s="46"/>
      <c r="P220" s="47"/>
    </row>
    <row r="221" spans="2:16" ht="22.5">
      <c r="B221" s="15" t="s">
        <v>657</v>
      </c>
      <c r="C221" s="16" t="s">
        <v>658</v>
      </c>
      <c r="E221" s="17">
        <v>4</v>
      </c>
      <c r="F221" s="7" t="s">
        <v>342</v>
      </c>
      <c r="H221" s="18">
        <v>2352.14</v>
      </c>
      <c r="I221" s="18">
        <v>9408.56</v>
      </c>
      <c r="K221" s="42">
        <v>0</v>
      </c>
      <c r="L221" s="43">
        <f>+K221*H221</f>
        <v>0</v>
      </c>
      <c r="M221" s="44">
        <f>O221-K221</f>
        <v>0</v>
      </c>
      <c r="N221" s="45">
        <f>+P221-L221</f>
        <v>0</v>
      </c>
      <c r="O221" s="46">
        <v>0</v>
      </c>
      <c r="P221" s="47">
        <f>+O221*I221</f>
        <v>0</v>
      </c>
    </row>
    <row r="222" spans="2:16">
      <c r="B222" s="16"/>
      <c r="C222" s="16" t="s">
        <v>659</v>
      </c>
      <c r="E222" s="17"/>
      <c r="H222" s="18"/>
      <c r="I222" s="18"/>
      <c r="K222" s="42"/>
      <c r="L222" s="43"/>
      <c r="M222" s="44"/>
      <c r="N222" s="45"/>
      <c r="O222" s="46"/>
      <c r="P222" s="47"/>
    </row>
    <row r="223" spans="2:16">
      <c r="B223" s="15" t="s">
        <v>660</v>
      </c>
      <c r="C223" s="16" t="s">
        <v>661</v>
      </c>
      <c r="E223" s="17">
        <v>9</v>
      </c>
      <c r="F223" s="7" t="s">
        <v>342</v>
      </c>
      <c r="H223" s="18">
        <v>7420</v>
      </c>
      <c r="I223" s="18">
        <v>66780</v>
      </c>
      <c r="K223" s="42">
        <v>0</v>
      </c>
      <c r="L223" s="43">
        <f>+K223*H223</f>
        <v>0</v>
      </c>
      <c r="M223" s="44">
        <f>O223-K223</f>
        <v>0</v>
      </c>
      <c r="N223" s="45">
        <f>+P223-L223</f>
        <v>0</v>
      </c>
      <c r="O223" s="46">
        <v>0</v>
      </c>
      <c r="P223" s="47">
        <f>+O223*I223</f>
        <v>0</v>
      </c>
    </row>
    <row r="224" spans="2:16">
      <c r="B224" s="16"/>
      <c r="C224" s="16" t="s">
        <v>662</v>
      </c>
      <c r="E224" s="17"/>
      <c r="H224" s="18"/>
      <c r="I224" s="18"/>
      <c r="K224" s="42"/>
      <c r="L224" s="43"/>
      <c r="M224" s="44"/>
      <c r="N224" s="45"/>
      <c r="O224" s="46"/>
      <c r="P224" s="47"/>
    </row>
    <row r="225" spans="2:16">
      <c r="K225" s="42"/>
      <c r="L225" s="43"/>
      <c r="M225" s="44"/>
      <c r="N225" s="45"/>
      <c r="O225" s="46"/>
      <c r="P225" s="47"/>
    </row>
    <row r="226" spans="2:16">
      <c r="B226" s="8" t="s">
        <v>663</v>
      </c>
      <c r="C226" s="9" t="s">
        <v>664</v>
      </c>
      <c r="D226" s="10" t="s">
        <v>325</v>
      </c>
      <c r="E226" s="11"/>
      <c r="F226" s="12"/>
      <c r="G226" s="11"/>
      <c r="H226" s="13"/>
      <c r="I226" s="14">
        <v>179670</v>
      </c>
      <c r="K226" s="42"/>
      <c r="L226" s="43"/>
      <c r="M226" s="44"/>
      <c r="N226" s="45"/>
      <c r="O226" s="46"/>
      <c r="P226" s="47"/>
    </row>
    <row r="227" spans="2:16">
      <c r="B227" s="15" t="s">
        <v>665</v>
      </c>
      <c r="C227" s="16" t="s">
        <v>666</v>
      </c>
      <c r="E227" s="17">
        <v>60</v>
      </c>
      <c r="F227" s="7" t="s">
        <v>338</v>
      </c>
      <c r="H227" s="18">
        <v>2994.5</v>
      </c>
      <c r="I227" s="18">
        <v>179670</v>
      </c>
      <c r="K227" s="42">
        <v>0</v>
      </c>
      <c r="L227" s="43">
        <f>+K227*H227</f>
        <v>0</v>
      </c>
      <c r="M227" s="44">
        <f>O227-K227</f>
        <v>0</v>
      </c>
      <c r="N227" s="45">
        <f>+P227-L227</f>
        <v>0</v>
      </c>
      <c r="O227" s="46">
        <v>0</v>
      </c>
      <c r="P227" s="47">
        <f>+O227*I227</f>
        <v>0</v>
      </c>
    </row>
    <row r="228" spans="2:16">
      <c r="B228" s="16"/>
      <c r="C228" s="16" t="s">
        <v>667</v>
      </c>
      <c r="E228" s="17"/>
      <c r="H228" s="18"/>
      <c r="I228" s="18"/>
      <c r="K228" s="42"/>
      <c r="L228" s="43"/>
      <c r="M228" s="44"/>
      <c r="N228" s="45"/>
      <c r="O228" s="46"/>
      <c r="P228" s="47"/>
    </row>
    <row r="229" spans="2:16">
      <c r="K229" s="42"/>
      <c r="L229" s="43"/>
      <c r="M229" s="44"/>
      <c r="N229" s="45"/>
      <c r="O229" s="46"/>
      <c r="P229" s="47"/>
    </row>
    <row r="230" spans="2:16">
      <c r="B230" s="8" t="s">
        <v>668</v>
      </c>
      <c r="C230" s="9" t="s">
        <v>669</v>
      </c>
      <c r="D230" s="10" t="s">
        <v>325</v>
      </c>
      <c r="E230" s="11"/>
      <c r="F230" s="12"/>
      <c r="G230" s="11"/>
      <c r="H230" s="13"/>
      <c r="I230" s="14">
        <v>869157.6</v>
      </c>
      <c r="K230" s="42"/>
      <c r="L230" s="43"/>
      <c r="M230" s="44"/>
      <c r="N230" s="45"/>
      <c r="O230" s="46"/>
      <c r="P230" s="47"/>
    </row>
    <row r="231" spans="2:16" ht="33.75">
      <c r="B231" s="15" t="s">
        <v>670</v>
      </c>
      <c r="C231" s="16" t="s">
        <v>671</v>
      </c>
      <c r="E231" s="17">
        <v>55</v>
      </c>
      <c r="F231" s="7" t="s">
        <v>410</v>
      </c>
      <c r="H231" s="18">
        <v>1038.8</v>
      </c>
      <c r="I231" s="18">
        <v>57134</v>
      </c>
      <c r="K231" s="42">
        <v>0</v>
      </c>
      <c r="L231" s="43">
        <f>+K231*H231</f>
        <v>0</v>
      </c>
      <c r="M231" s="44">
        <f>O231-K231</f>
        <v>0</v>
      </c>
      <c r="N231" s="45">
        <f>+P231-L231</f>
        <v>0</v>
      </c>
      <c r="O231" s="46">
        <v>0</v>
      </c>
      <c r="P231" s="47">
        <f>+O231*I231</f>
        <v>0</v>
      </c>
    </row>
    <row r="232" spans="2:16" ht="33.75">
      <c r="B232" s="16"/>
      <c r="C232" s="16" t="s">
        <v>672</v>
      </c>
      <c r="E232" s="17"/>
      <c r="H232" s="18"/>
      <c r="I232" s="18"/>
      <c r="K232" s="42"/>
      <c r="L232" s="43"/>
      <c r="M232" s="44"/>
      <c r="N232" s="45"/>
      <c r="O232" s="46"/>
      <c r="P232" s="47"/>
    </row>
    <row r="233" spans="2:16" ht="33.75">
      <c r="B233" s="15" t="s">
        <v>673</v>
      </c>
      <c r="C233" s="16" t="s">
        <v>674</v>
      </c>
      <c r="E233" s="17">
        <v>1</v>
      </c>
      <c r="F233" s="7" t="s">
        <v>342</v>
      </c>
      <c r="H233" s="18">
        <v>13992</v>
      </c>
      <c r="I233" s="18">
        <v>13992</v>
      </c>
      <c r="K233" s="42">
        <v>0</v>
      </c>
      <c r="L233" s="43">
        <f>+K233*H233</f>
        <v>0</v>
      </c>
      <c r="M233" s="44">
        <f>O233-K233</f>
        <v>0</v>
      </c>
      <c r="N233" s="45">
        <f>+P233-L233</f>
        <v>0</v>
      </c>
      <c r="O233" s="46">
        <v>0</v>
      </c>
      <c r="P233" s="47">
        <f>+O233*I233</f>
        <v>0</v>
      </c>
    </row>
    <row r="234" spans="2:16">
      <c r="B234" s="16"/>
      <c r="C234" s="16" t="s">
        <v>675</v>
      </c>
      <c r="E234" s="17"/>
      <c r="H234" s="18"/>
      <c r="I234" s="18"/>
      <c r="K234" s="42"/>
      <c r="L234" s="43"/>
      <c r="M234" s="44"/>
      <c r="N234" s="45"/>
      <c r="O234" s="46"/>
      <c r="P234" s="47"/>
    </row>
    <row r="235" spans="2:16" ht="45">
      <c r="B235" s="15" t="s">
        <v>676</v>
      </c>
      <c r="C235" s="16" t="s">
        <v>677</v>
      </c>
      <c r="E235" s="17">
        <v>8</v>
      </c>
      <c r="F235" s="7" t="s">
        <v>338</v>
      </c>
      <c r="H235" s="18">
        <v>2035.2</v>
      </c>
      <c r="I235" s="18">
        <v>16281.6</v>
      </c>
      <c r="K235" s="42">
        <v>0</v>
      </c>
      <c r="L235" s="43">
        <f>+K235*H235</f>
        <v>0</v>
      </c>
      <c r="M235" s="44">
        <f>O235-K235</f>
        <v>0</v>
      </c>
      <c r="N235" s="45">
        <f>+P235-L235</f>
        <v>0</v>
      </c>
      <c r="O235" s="46">
        <v>0</v>
      </c>
      <c r="P235" s="47">
        <f>+O235*I235</f>
        <v>0</v>
      </c>
    </row>
    <row r="236" spans="2:16">
      <c r="B236" s="16"/>
      <c r="C236" s="16" t="s">
        <v>678</v>
      </c>
      <c r="E236" s="17"/>
      <c r="H236" s="18"/>
      <c r="I236" s="18"/>
      <c r="K236" s="42"/>
      <c r="L236" s="43"/>
      <c r="M236" s="44"/>
      <c r="N236" s="45"/>
      <c r="O236" s="46"/>
      <c r="P236" s="47"/>
    </row>
    <row r="237" spans="2:16" ht="33.75">
      <c r="B237" s="15" t="s">
        <v>679</v>
      </c>
      <c r="C237" s="16" t="s">
        <v>680</v>
      </c>
      <c r="E237" s="17">
        <v>1</v>
      </c>
      <c r="F237" s="7" t="s">
        <v>350</v>
      </c>
      <c r="H237" s="18">
        <v>197160</v>
      </c>
      <c r="I237" s="18">
        <v>197160</v>
      </c>
      <c r="K237" s="42">
        <v>0</v>
      </c>
      <c r="L237" s="43">
        <f>+K237*H237</f>
        <v>0</v>
      </c>
      <c r="M237" s="44">
        <f>O237-K237</f>
        <v>0</v>
      </c>
      <c r="N237" s="45">
        <f>+P237-L237</f>
        <v>0</v>
      </c>
      <c r="O237" s="46">
        <v>0</v>
      </c>
      <c r="P237" s="47">
        <f>+O237*I237</f>
        <v>0</v>
      </c>
    </row>
    <row r="238" spans="2:16" ht="22.5">
      <c r="B238" s="16"/>
      <c r="C238" s="16" t="s">
        <v>681</v>
      </c>
      <c r="E238" s="17"/>
      <c r="H238" s="18"/>
      <c r="I238" s="18"/>
      <c r="K238" s="42"/>
      <c r="L238" s="43"/>
      <c r="M238" s="44"/>
      <c r="N238" s="45"/>
      <c r="O238" s="46"/>
      <c r="P238" s="47"/>
    </row>
    <row r="239" spans="2:16" ht="33.75">
      <c r="B239" s="15" t="s">
        <v>682</v>
      </c>
      <c r="C239" s="16" t="s">
        <v>683</v>
      </c>
      <c r="E239" s="17">
        <v>8</v>
      </c>
      <c r="F239" s="7" t="s">
        <v>342</v>
      </c>
      <c r="H239" s="18">
        <v>8745</v>
      </c>
      <c r="I239" s="18">
        <v>69960</v>
      </c>
      <c r="K239" s="42">
        <v>0</v>
      </c>
      <c r="L239" s="43">
        <f>+K239*H239</f>
        <v>0</v>
      </c>
      <c r="M239" s="44">
        <f>O239-K239</f>
        <v>0</v>
      </c>
      <c r="N239" s="45">
        <f>+P239-L239</f>
        <v>0</v>
      </c>
      <c r="O239" s="46">
        <v>0</v>
      </c>
      <c r="P239" s="47">
        <f>+O239*I239</f>
        <v>0</v>
      </c>
    </row>
    <row r="240" spans="2:16">
      <c r="B240" s="16"/>
      <c r="C240" s="16" t="s">
        <v>684</v>
      </c>
      <c r="E240" s="17"/>
      <c r="H240" s="18"/>
      <c r="I240" s="18"/>
      <c r="K240" s="42"/>
      <c r="L240" s="43"/>
      <c r="M240" s="44"/>
      <c r="N240" s="45"/>
      <c r="O240" s="46"/>
      <c r="P240" s="47"/>
    </row>
    <row r="241" spans="2:16" ht="33.75">
      <c r="B241" s="15" t="s">
        <v>685</v>
      </c>
      <c r="C241" s="16" t="s">
        <v>686</v>
      </c>
      <c r="E241" s="17">
        <v>15</v>
      </c>
      <c r="F241" s="7" t="s">
        <v>410</v>
      </c>
      <c r="H241" s="18">
        <v>477</v>
      </c>
      <c r="I241" s="18">
        <v>7155</v>
      </c>
      <c r="K241" s="42">
        <v>0</v>
      </c>
      <c r="L241" s="43">
        <f>+K241*H241</f>
        <v>0</v>
      </c>
      <c r="M241" s="44">
        <f>O241-K241</f>
        <v>0</v>
      </c>
      <c r="N241" s="45">
        <f>+P241-L241</f>
        <v>0</v>
      </c>
      <c r="O241" s="46">
        <v>0</v>
      </c>
      <c r="P241" s="47">
        <f>+O241*I241</f>
        <v>0</v>
      </c>
    </row>
    <row r="242" spans="2:16">
      <c r="B242" s="16"/>
      <c r="C242" s="16" t="s">
        <v>687</v>
      </c>
      <c r="E242" s="17"/>
      <c r="H242" s="18"/>
      <c r="I242" s="18"/>
      <c r="K242" s="42"/>
      <c r="L242" s="43"/>
      <c r="M242" s="44"/>
      <c r="N242" s="45"/>
      <c r="O242" s="46"/>
      <c r="P242" s="47"/>
    </row>
    <row r="243" spans="2:16">
      <c r="B243" s="15" t="s">
        <v>688</v>
      </c>
      <c r="C243" s="16" t="s">
        <v>689</v>
      </c>
      <c r="E243" s="17">
        <v>7</v>
      </c>
      <c r="F243" s="7" t="s">
        <v>410</v>
      </c>
      <c r="H243" s="18">
        <v>10600</v>
      </c>
      <c r="I243" s="18">
        <v>74200</v>
      </c>
      <c r="K243" s="42">
        <v>0</v>
      </c>
      <c r="L243" s="43">
        <f>+K243*H243</f>
        <v>0</v>
      </c>
      <c r="M243" s="44">
        <f>O243-K243</f>
        <v>0</v>
      </c>
      <c r="N243" s="45">
        <f>+P243-L243</f>
        <v>0</v>
      </c>
      <c r="O243" s="46">
        <v>0</v>
      </c>
      <c r="P243" s="47">
        <f>+O243*I243</f>
        <v>0</v>
      </c>
    </row>
    <row r="244" spans="2:16" ht="22.5">
      <c r="B244" s="16"/>
      <c r="C244" s="16" t="s">
        <v>690</v>
      </c>
      <c r="E244" s="17"/>
      <c r="H244" s="18"/>
      <c r="I244" s="18"/>
      <c r="K244" s="42"/>
      <c r="L244" s="43"/>
      <c r="M244" s="44"/>
      <c r="N244" s="45"/>
      <c r="O244" s="46"/>
      <c r="P244" s="47"/>
    </row>
    <row r="245" spans="2:16">
      <c r="B245" s="15" t="s">
        <v>691</v>
      </c>
      <c r="C245" s="16" t="s">
        <v>692</v>
      </c>
      <c r="E245" s="17">
        <v>7.5</v>
      </c>
      <c r="F245" s="7" t="s">
        <v>338</v>
      </c>
      <c r="H245" s="18">
        <v>1802</v>
      </c>
      <c r="I245" s="18">
        <v>13515</v>
      </c>
      <c r="K245" s="42">
        <v>0</v>
      </c>
      <c r="L245" s="43">
        <f>+K245*H245</f>
        <v>0</v>
      </c>
      <c r="M245" s="44">
        <f>O245-K245</f>
        <v>0</v>
      </c>
      <c r="N245" s="45">
        <f>+P245-L245</f>
        <v>0</v>
      </c>
      <c r="O245" s="46">
        <v>0</v>
      </c>
      <c r="P245" s="47">
        <f>+O245*I245</f>
        <v>0</v>
      </c>
    </row>
    <row r="246" spans="2:16" ht="22.5">
      <c r="B246" s="16"/>
      <c r="C246" s="16" t="s">
        <v>693</v>
      </c>
      <c r="E246" s="17"/>
      <c r="H246" s="18"/>
      <c r="I246" s="18"/>
      <c r="K246" s="42"/>
      <c r="L246" s="43"/>
      <c r="M246" s="44"/>
      <c r="N246" s="45"/>
      <c r="O246" s="46"/>
      <c r="P246" s="47"/>
    </row>
    <row r="247" spans="2:16">
      <c r="B247" s="15" t="s">
        <v>694</v>
      </c>
      <c r="C247" s="16" t="s">
        <v>695</v>
      </c>
      <c r="E247" s="17">
        <v>17</v>
      </c>
      <c r="F247" s="7" t="s">
        <v>410</v>
      </c>
      <c r="H247" s="18">
        <v>2862</v>
      </c>
      <c r="I247" s="18">
        <v>48654</v>
      </c>
      <c r="K247" s="42">
        <v>0</v>
      </c>
      <c r="L247" s="43">
        <f>+K247*H247</f>
        <v>0</v>
      </c>
      <c r="M247" s="44">
        <f>O247-K247</f>
        <v>0</v>
      </c>
      <c r="N247" s="45">
        <f>+P247-L247</f>
        <v>0</v>
      </c>
      <c r="O247" s="46">
        <v>0</v>
      </c>
      <c r="P247" s="47">
        <f>+O247*I247</f>
        <v>0</v>
      </c>
    </row>
    <row r="248" spans="2:16">
      <c r="B248" s="16"/>
      <c r="C248" s="16" t="s">
        <v>696</v>
      </c>
      <c r="E248" s="17"/>
      <c r="H248" s="18"/>
      <c r="I248" s="18"/>
      <c r="K248" s="42"/>
      <c r="L248" s="43"/>
      <c r="M248" s="44"/>
      <c r="N248" s="45"/>
      <c r="O248" s="46"/>
      <c r="P248" s="47"/>
    </row>
    <row r="249" spans="2:16" ht="33.75">
      <c r="B249" s="15" t="s">
        <v>697</v>
      </c>
      <c r="C249" s="16" t="s">
        <v>698</v>
      </c>
      <c r="E249" s="17">
        <v>50</v>
      </c>
      <c r="F249" s="7" t="s">
        <v>338</v>
      </c>
      <c r="H249" s="18">
        <v>2035.2</v>
      </c>
      <c r="I249" s="18">
        <v>101760</v>
      </c>
      <c r="K249" s="42">
        <v>0</v>
      </c>
      <c r="L249" s="43">
        <f>+K249*H249</f>
        <v>0</v>
      </c>
      <c r="M249" s="44">
        <f>O249-K249</f>
        <v>0</v>
      </c>
      <c r="N249" s="45">
        <f>+P249-L249</f>
        <v>0</v>
      </c>
      <c r="O249" s="46">
        <v>0</v>
      </c>
      <c r="P249" s="47">
        <f>+O249*I249</f>
        <v>0</v>
      </c>
    </row>
    <row r="250" spans="2:16">
      <c r="B250" s="16"/>
      <c r="C250" s="16" t="s">
        <v>699</v>
      </c>
      <c r="E250" s="17"/>
      <c r="H250" s="18"/>
      <c r="I250" s="18"/>
      <c r="K250" s="42"/>
      <c r="L250" s="43"/>
      <c r="M250" s="44"/>
      <c r="N250" s="45"/>
      <c r="O250" s="46"/>
      <c r="P250" s="47"/>
    </row>
    <row r="251" spans="2:16" ht="33.75">
      <c r="B251" s="15" t="s">
        <v>700</v>
      </c>
      <c r="C251" s="16" t="s">
        <v>701</v>
      </c>
      <c r="E251" s="17">
        <v>1</v>
      </c>
      <c r="F251" s="7" t="s">
        <v>342</v>
      </c>
      <c r="H251" s="18">
        <v>20034</v>
      </c>
      <c r="I251" s="18">
        <v>20034</v>
      </c>
      <c r="K251" s="42">
        <v>0</v>
      </c>
      <c r="L251" s="43">
        <f>+K251*H251</f>
        <v>0</v>
      </c>
      <c r="M251" s="44">
        <f>O251-K251</f>
        <v>0</v>
      </c>
      <c r="N251" s="45">
        <f>+P251-L251</f>
        <v>0</v>
      </c>
      <c r="O251" s="46">
        <v>0</v>
      </c>
      <c r="P251" s="47">
        <f>+O251*I251</f>
        <v>0</v>
      </c>
    </row>
    <row r="252" spans="2:16">
      <c r="B252" s="16"/>
      <c r="C252" s="16" t="s">
        <v>702</v>
      </c>
      <c r="E252" s="17"/>
      <c r="H252" s="18"/>
      <c r="I252" s="18"/>
      <c r="K252" s="42"/>
      <c r="L252" s="43"/>
      <c r="M252" s="44"/>
      <c r="N252" s="45"/>
      <c r="O252" s="46"/>
      <c r="P252" s="47"/>
    </row>
    <row r="253" spans="2:16" ht="22.5">
      <c r="B253" s="15" t="s">
        <v>703</v>
      </c>
      <c r="C253" s="16" t="s">
        <v>704</v>
      </c>
      <c r="E253" s="17">
        <v>20</v>
      </c>
      <c r="F253" s="7" t="s">
        <v>342</v>
      </c>
      <c r="H253" s="18">
        <v>3180</v>
      </c>
      <c r="I253" s="18">
        <v>63600</v>
      </c>
      <c r="K253" s="42">
        <v>0</v>
      </c>
      <c r="L253" s="43">
        <f>+K253*H253</f>
        <v>0</v>
      </c>
      <c r="M253" s="44">
        <f>O253-K253</f>
        <v>0</v>
      </c>
      <c r="N253" s="45">
        <f>+P253-L253</f>
        <v>0</v>
      </c>
      <c r="O253" s="46">
        <v>0</v>
      </c>
      <c r="P253" s="47">
        <f>+O253*I253</f>
        <v>0</v>
      </c>
    </row>
    <row r="254" spans="2:16" ht="22.5">
      <c r="B254" s="16"/>
      <c r="C254" s="16" t="s">
        <v>705</v>
      </c>
      <c r="E254" s="17"/>
      <c r="H254" s="18"/>
      <c r="I254" s="18"/>
      <c r="K254" s="42"/>
      <c r="L254" s="43"/>
      <c r="M254" s="44"/>
      <c r="N254" s="45"/>
      <c r="O254" s="46"/>
      <c r="P254" s="47"/>
    </row>
    <row r="255" spans="2:16" ht="22.5">
      <c r="B255" s="15" t="s">
        <v>706</v>
      </c>
      <c r="C255" s="16" t="s">
        <v>707</v>
      </c>
      <c r="E255" s="17">
        <v>60</v>
      </c>
      <c r="F255" s="7" t="s">
        <v>338</v>
      </c>
      <c r="H255" s="18">
        <v>413.4</v>
      </c>
      <c r="I255" s="18">
        <v>24804</v>
      </c>
      <c r="K255" s="42">
        <v>0</v>
      </c>
      <c r="L255" s="43">
        <f>+K255*H255</f>
        <v>0</v>
      </c>
      <c r="M255" s="44">
        <f>O255-K255</f>
        <v>0</v>
      </c>
      <c r="N255" s="45">
        <f>+P255-L255</f>
        <v>0</v>
      </c>
      <c r="O255" s="46">
        <v>0</v>
      </c>
      <c r="P255" s="47">
        <f>+O255*I255</f>
        <v>0</v>
      </c>
    </row>
    <row r="256" spans="2:16">
      <c r="B256" s="16"/>
      <c r="C256" s="16" t="s">
        <v>708</v>
      </c>
      <c r="E256" s="17"/>
      <c r="H256" s="18"/>
      <c r="I256" s="18"/>
      <c r="K256" s="42"/>
      <c r="L256" s="43"/>
      <c r="M256" s="44"/>
      <c r="N256" s="45"/>
      <c r="O256" s="46"/>
      <c r="P256" s="47"/>
    </row>
    <row r="257" spans="2:16">
      <c r="B257" s="15" t="s">
        <v>709</v>
      </c>
      <c r="C257" s="16" t="s">
        <v>710</v>
      </c>
      <c r="E257" s="17">
        <v>3</v>
      </c>
      <c r="F257" s="7" t="s">
        <v>342</v>
      </c>
      <c r="H257" s="18">
        <v>15794</v>
      </c>
      <c r="I257" s="18">
        <v>47382</v>
      </c>
      <c r="K257" s="42">
        <v>0</v>
      </c>
      <c r="L257" s="43">
        <f>+K257*H257</f>
        <v>0</v>
      </c>
      <c r="M257" s="44">
        <f>O257-K257</f>
        <v>0</v>
      </c>
      <c r="N257" s="45">
        <f>+P257-L257</f>
        <v>0</v>
      </c>
      <c r="O257" s="46">
        <v>0</v>
      </c>
      <c r="P257" s="47">
        <f>+O257*I257</f>
        <v>0</v>
      </c>
    </row>
    <row r="258" spans="2:16">
      <c r="B258" s="16"/>
      <c r="C258" s="16" t="s">
        <v>711</v>
      </c>
      <c r="E258" s="17"/>
      <c r="H258" s="18"/>
      <c r="I258" s="18"/>
      <c r="K258" s="42"/>
      <c r="L258" s="43"/>
      <c r="M258" s="44"/>
      <c r="N258" s="45"/>
      <c r="O258" s="46"/>
      <c r="P258" s="47"/>
    </row>
    <row r="259" spans="2:16">
      <c r="B259" s="15" t="s">
        <v>712</v>
      </c>
      <c r="C259" s="16" t="s">
        <v>713</v>
      </c>
      <c r="E259" s="17">
        <v>1</v>
      </c>
      <c r="F259" s="7" t="s">
        <v>342</v>
      </c>
      <c r="H259" s="18">
        <v>29150</v>
      </c>
      <c r="I259" s="18">
        <v>29150</v>
      </c>
      <c r="K259" s="42">
        <v>0</v>
      </c>
      <c r="L259" s="43">
        <f>+K259*H259</f>
        <v>0</v>
      </c>
      <c r="M259" s="44">
        <f>O259-K259</f>
        <v>0</v>
      </c>
      <c r="N259" s="45">
        <f>+P259-L259</f>
        <v>0</v>
      </c>
      <c r="O259" s="46">
        <v>0</v>
      </c>
      <c r="P259" s="47">
        <f>+O259*I259</f>
        <v>0</v>
      </c>
    </row>
    <row r="260" spans="2:16">
      <c r="B260" s="16"/>
      <c r="C260" s="16" t="s">
        <v>714</v>
      </c>
      <c r="E260" s="17"/>
      <c r="H260" s="18"/>
      <c r="I260" s="18"/>
      <c r="K260" s="42"/>
      <c r="L260" s="43"/>
      <c r="M260" s="44"/>
      <c r="N260" s="45"/>
      <c r="O260" s="46"/>
      <c r="P260" s="47"/>
    </row>
    <row r="261" spans="2:16" ht="22.5">
      <c r="B261" s="15" t="s">
        <v>715</v>
      </c>
      <c r="C261" s="16" t="s">
        <v>716</v>
      </c>
      <c r="E261" s="17">
        <v>2</v>
      </c>
      <c r="F261" s="7" t="s">
        <v>338</v>
      </c>
      <c r="H261" s="18">
        <v>9540</v>
      </c>
      <c r="I261" s="18">
        <v>19080</v>
      </c>
      <c r="K261" s="42">
        <v>0</v>
      </c>
      <c r="L261" s="43">
        <f>+K261*H261</f>
        <v>0</v>
      </c>
      <c r="M261" s="44">
        <f>O261-K261</f>
        <v>0</v>
      </c>
      <c r="N261" s="45">
        <f>+P261-L261</f>
        <v>0</v>
      </c>
      <c r="O261" s="46">
        <v>0</v>
      </c>
      <c r="P261" s="47">
        <f>+O261*I261</f>
        <v>0</v>
      </c>
    </row>
    <row r="262" spans="2:16" ht="22.5">
      <c r="B262" s="16"/>
      <c r="C262" s="16" t="s">
        <v>717</v>
      </c>
      <c r="E262" s="17"/>
      <c r="H262" s="18"/>
      <c r="I262" s="18"/>
      <c r="K262" s="42"/>
      <c r="L262" s="43"/>
      <c r="M262" s="44"/>
      <c r="N262" s="45"/>
      <c r="O262" s="46"/>
      <c r="P262" s="47"/>
    </row>
    <row r="263" spans="2:16">
      <c r="B263" s="15" t="s">
        <v>718</v>
      </c>
      <c r="C263" s="16" t="s">
        <v>719</v>
      </c>
      <c r="E263" s="17">
        <v>11</v>
      </c>
      <c r="F263" s="7" t="s">
        <v>338</v>
      </c>
      <c r="H263" s="18">
        <v>5936</v>
      </c>
      <c r="I263" s="18">
        <v>65296</v>
      </c>
      <c r="K263" s="42">
        <v>0</v>
      </c>
      <c r="L263" s="43">
        <f>+K263*H263</f>
        <v>0</v>
      </c>
      <c r="M263" s="44">
        <f>O263-K263</f>
        <v>0</v>
      </c>
      <c r="N263" s="45">
        <f>+P263-L263</f>
        <v>0</v>
      </c>
      <c r="O263" s="46">
        <v>0</v>
      </c>
      <c r="P263" s="47">
        <f>+O263*I263</f>
        <v>0</v>
      </c>
    </row>
    <row r="264" spans="2:16" ht="22.5">
      <c r="B264" s="16"/>
      <c r="C264" s="16" t="s">
        <v>720</v>
      </c>
      <c r="E264" s="17"/>
      <c r="H264" s="18"/>
      <c r="I264" s="18"/>
      <c r="K264" s="42"/>
      <c r="L264" s="43"/>
      <c r="M264" s="44"/>
      <c r="N264" s="45"/>
      <c r="O264" s="46"/>
      <c r="P264" s="47"/>
    </row>
    <row r="265" spans="2:16">
      <c r="K265" s="42"/>
      <c r="L265" s="43"/>
      <c r="M265" s="44"/>
      <c r="N265" s="45"/>
      <c r="O265" s="46"/>
      <c r="P265" s="47"/>
    </row>
    <row r="266" spans="2:16">
      <c r="B266" s="8" t="s">
        <v>721</v>
      </c>
      <c r="C266" s="9" t="s">
        <v>722</v>
      </c>
      <c r="D266" s="10" t="s">
        <v>325</v>
      </c>
      <c r="E266" s="11"/>
      <c r="F266" s="12"/>
      <c r="G266" s="11"/>
      <c r="H266" s="13"/>
      <c r="I266" s="14">
        <v>553055</v>
      </c>
      <c r="K266" s="42"/>
      <c r="L266" s="43"/>
      <c r="M266" s="44"/>
      <c r="N266" s="45"/>
      <c r="O266" s="46"/>
      <c r="P266" s="47"/>
    </row>
    <row r="267" spans="2:16" ht="22.5">
      <c r="B267" s="15" t="s">
        <v>723</v>
      </c>
      <c r="C267" s="16" t="s">
        <v>724</v>
      </c>
      <c r="E267" s="17">
        <v>115</v>
      </c>
      <c r="F267" s="7" t="s">
        <v>338</v>
      </c>
      <c r="H267" s="18">
        <v>985.8</v>
      </c>
      <c r="I267" s="18">
        <v>113367</v>
      </c>
      <c r="K267" s="42">
        <v>0</v>
      </c>
      <c r="L267" s="43">
        <f>+K267*H267</f>
        <v>0</v>
      </c>
      <c r="M267" s="44">
        <f>O267-K267</f>
        <v>0</v>
      </c>
      <c r="N267" s="45">
        <f>+P267-L267</f>
        <v>0</v>
      </c>
      <c r="O267" s="46">
        <v>0</v>
      </c>
      <c r="P267" s="47">
        <f>+O267*I267</f>
        <v>0</v>
      </c>
    </row>
    <row r="268" spans="2:16">
      <c r="B268" s="16"/>
      <c r="C268" s="16" t="s">
        <v>725</v>
      </c>
      <c r="E268" s="17"/>
      <c r="H268" s="18"/>
      <c r="I268" s="18"/>
      <c r="K268" s="42"/>
      <c r="L268" s="43"/>
      <c r="M268" s="44"/>
      <c r="N268" s="45"/>
      <c r="O268" s="46"/>
      <c r="P268" s="47"/>
    </row>
    <row r="269" spans="2:16">
      <c r="B269" s="15" t="s">
        <v>726</v>
      </c>
      <c r="C269" s="16" t="s">
        <v>727</v>
      </c>
      <c r="E269" s="17">
        <v>30</v>
      </c>
      <c r="F269" s="7" t="s">
        <v>338</v>
      </c>
      <c r="H269" s="18">
        <v>848</v>
      </c>
      <c r="I269" s="18">
        <v>25440</v>
      </c>
      <c r="K269" s="42">
        <v>0</v>
      </c>
      <c r="L269" s="43">
        <f>+K269*H269</f>
        <v>0</v>
      </c>
      <c r="M269" s="44">
        <f>O269-K269</f>
        <v>0</v>
      </c>
      <c r="N269" s="45">
        <f>+P269-L269</f>
        <v>0</v>
      </c>
      <c r="O269" s="46">
        <v>0</v>
      </c>
      <c r="P269" s="47">
        <f>+O269*I269</f>
        <v>0</v>
      </c>
    </row>
    <row r="270" spans="2:16">
      <c r="B270" s="16"/>
      <c r="C270" s="16" t="s">
        <v>728</v>
      </c>
      <c r="E270" s="17"/>
      <c r="H270" s="18"/>
      <c r="I270" s="18"/>
      <c r="K270" s="42"/>
      <c r="L270" s="43"/>
      <c r="M270" s="44"/>
      <c r="N270" s="45"/>
      <c r="O270" s="46"/>
      <c r="P270" s="47"/>
    </row>
    <row r="271" spans="2:16" ht="22.5">
      <c r="B271" s="15" t="s">
        <v>729</v>
      </c>
      <c r="C271" s="16" t="s">
        <v>730</v>
      </c>
      <c r="E271" s="17">
        <v>7</v>
      </c>
      <c r="F271" s="7" t="s">
        <v>338</v>
      </c>
      <c r="H271" s="18">
        <v>8798</v>
      </c>
      <c r="I271" s="18">
        <v>61586</v>
      </c>
      <c r="K271" s="42">
        <v>0</v>
      </c>
      <c r="L271" s="43">
        <f>+K271*H271</f>
        <v>0</v>
      </c>
      <c r="M271" s="44">
        <f>O271-K271</f>
        <v>0</v>
      </c>
      <c r="N271" s="45">
        <f>+P271-L271</f>
        <v>0</v>
      </c>
      <c r="O271" s="46">
        <v>0</v>
      </c>
      <c r="P271" s="47">
        <f>+O271*I271</f>
        <v>0</v>
      </c>
    </row>
    <row r="272" spans="2:16">
      <c r="B272" s="16"/>
      <c r="C272" s="16" t="s">
        <v>731</v>
      </c>
      <c r="E272" s="17"/>
      <c r="H272" s="18"/>
      <c r="I272" s="18"/>
      <c r="K272" s="42"/>
      <c r="L272" s="43"/>
      <c r="M272" s="44"/>
      <c r="N272" s="45"/>
      <c r="O272" s="46"/>
      <c r="P272" s="47"/>
    </row>
    <row r="273" spans="2:16" ht="33.75">
      <c r="B273" s="15" t="s">
        <v>732</v>
      </c>
      <c r="C273" s="16" t="s">
        <v>733</v>
      </c>
      <c r="E273" s="17">
        <v>45</v>
      </c>
      <c r="F273" s="7" t="s">
        <v>338</v>
      </c>
      <c r="H273" s="18">
        <v>1060</v>
      </c>
      <c r="I273" s="18">
        <v>47700</v>
      </c>
      <c r="K273" s="42">
        <v>0</v>
      </c>
      <c r="L273" s="43">
        <f>+K273*H273</f>
        <v>0</v>
      </c>
      <c r="M273" s="44">
        <f>O273-K273</f>
        <v>0</v>
      </c>
      <c r="N273" s="45">
        <f>+P273-L273</f>
        <v>0</v>
      </c>
      <c r="O273" s="46">
        <v>0</v>
      </c>
      <c r="P273" s="47">
        <f>+O273*I273</f>
        <v>0</v>
      </c>
    </row>
    <row r="274" spans="2:16">
      <c r="B274" s="16"/>
      <c r="C274" s="16" t="s">
        <v>734</v>
      </c>
      <c r="E274" s="17"/>
      <c r="H274" s="18"/>
      <c r="I274" s="18"/>
      <c r="K274" s="42"/>
      <c r="L274" s="43"/>
      <c r="M274" s="44"/>
      <c r="N274" s="45"/>
      <c r="O274" s="46"/>
      <c r="P274" s="47"/>
    </row>
    <row r="275" spans="2:16" ht="33.75">
      <c r="B275" s="15" t="s">
        <v>735</v>
      </c>
      <c r="C275" s="16" t="s">
        <v>736</v>
      </c>
      <c r="E275" s="17">
        <v>8</v>
      </c>
      <c r="F275" s="7" t="s">
        <v>342</v>
      </c>
      <c r="H275" s="18">
        <v>3922</v>
      </c>
      <c r="I275" s="18">
        <v>31376</v>
      </c>
      <c r="K275" s="42">
        <v>0</v>
      </c>
      <c r="L275" s="43">
        <f>+K275*H275</f>
        <v>0</v>
      </c>
      <c r="M275" s="44">
        <f>O275-K275</f>
        <v>0</v>
      </c>
      <c r="N275" s="45">
        <f>+P275-L275</f>
        <v>0</v>
      </c>
      <c r="O275" s="46">
        <v>0</v>
      </c>
      <c r="P275" s="47">
        <f>+O275*I275</f>
        <v>0</v>
      </c>
    </row>
    <row r="276" spans="2:16">
      <c r="B276" s="16"/>
      <c r="C276" s="16" t="s">
        <v>737</v>
      </c>
      <c r="E276" s="17"/>
      <c r="H276" s="18"/>
      <c r="I276" s="18"/>
      <c r="K276" s="42"/>
      <c r="L276" s="43"/>
      <c r="M276" s="44"/>
      <c r="N276" s="45"/>
      <c r="O276" s="46"/>
      <c r="P276" s="47"/>
    </row>
    <row r="277" spans="2:16" ht="22.5">
      <c r="B277" s="15" t="s">
        <v>738</v>
      </c>
      <c r="C277" s="16" t="s">
        <v>739</v>
      </c>
      <c r="E277" s="17">
        <v>50</v>
      </c>
      <c r="F277" s="7" t="s">
        <v>338</v>
      </c>
      <c r="H277" s="18">
        <v>4401.12</v>
      </c>
      <c r="I277" s="18">
        <v>220056</v>
      </c>
      <c r="K277" s="42">
        <v>0</v>
      </c>
      <c r="L277" s="43">
        <f>+K277*H277</f>
        <v>0</v>
      </c>
      <c r="M277" s="44">
        <f>O277-K277</f>
        <v>0</v>
      </c>
      <c r="N277" s="45">
        <f>+P277-L277</f>
        <v>0</v>
      </c>
      <c r="O277" s="46">
        <v>0</v>
      </c>
      <c r="P277" s="47">
        <f>+O277*I277</f>
        <v>0</v>
      </c>
    </row>
    <row r="278" spans="2:16">
      <c r="B278" s="16"/>
      <c r="C278" s="16" t="s">
        <v>740</v>
      </c>
      <c r="E278" s="17"/>
      <c r="H278" s="18"/>
      <c r="I278" s="18"/>
      <c r="K278" s="42"/>
      <c r="L278" s="43"/>
      <c r="M278" s="44"/>
      <c r="N278" s="45"/>
      <c r="O278" s="46"/>
      <c r="P278" s="47"/>
    </row>
    <row r="279" spans="2:16">
      <c r="B279" s="15" t="s">
        <v>741</v>
      </c>
      <c r="C279" s="16" t="s">
        <v>742</v>
      </c>
      <c r="E279" s="17">
        <v>2</v>
      </c>
      <c r="F279" s="7" t="s">
        <v>342</v>
      </c>
      <c r="H279" s="18">
        <v>26765</v>
      </c>
      <c r="I279" s="18">
        <v>53530</v>
      </c>
      <c r="K279" s="42">
        <v>0</v>
      </c>
      <c r="L279" s="43">
        <f>+K279*H279</f>
        <v>0</v>
      </c>
      <c r="M279" s="44">
        <f>O279-K279</f>
        <v>0</v>
      </c>
      <c r="N279" s="45">
        <f>+P279-L279</f>
        <v>0</v>
      </c>
      <c r="O279" s="46">
        <v>0</v>
      </c>
      <c r="P279" s="47">
        <f>+O279*I279</f>
        <v>0</v>
      </c>
    </row>
    <row r="280" spans="2:16" ht="22.5">
      <c r="B280" s="16"/>
      <c r="C280" s="16" t="s">
        <v>743</v>
      </c>
      <c r="E280" s="17"/>
      <c r="H280" s="18"/>
      <c r="I280" s="18"/>
      <c r="K280" s="42"/>
      <c r="L280" s="43"/>
      <c r="M280" s="44"/>
      <c r="N280" s="45"/>
      <c r="O280" s="46"/>
      <c r="P280" s="47"/>
    </row>
    <row r="281" spans="2:16">
      <c r="K281" s="42"/>
      <c r="L281" s="43"/>
      <c r="M281" s="44"/>
      <c r="N281" s="45"/>
      <c r="O281" s="46"/>
      <c r="P281" s="47"/>
    </row>
    <row r="282" spans="2:16">
      <c r="B282" s="8" t="s">
        <v>744</v>
      </c>
      <c r="C282" s="9" t="s">
        <v>745</v>
      </c>
      <c r="D282" s="10" t="s">
        <v>325</v>
      </c>
      <c r="E282" s="11"/>
      <c r="F282" s="12"/>
      <c r="G282" s="11"/>
      <c r="H282" s="13"/>
      <c r="I282" s="14">
        <v>62423.4</v>
      </c>
      <c r="K282" s="42"/>
      <c r="L282" s="43"/>
      <c r="M282" s="44"/>
      <c r="N282" s="45"/>
      <c r="O282" s="46"/>
      <c r="P282" s="47"/>
    </row>
    <row r="283" spans="2:16" ht="22.5">
      <c r="B283" s="15" t="s">
        <v>746</v>
      </c>
      <c r="C283" s="16" t="s">
        <v>747</v>
      </c>
      <c r="E283" s="17">
        <v>30</v>
      </c>
      <c r="F283" s="7" t="s">
        <v>338</v>
      </c>
      <c r="H283" s="18">
        <v>2080.7800000000002</v>
      </c>
      <c r="I283" s="18">
        <v>62423.400000000009</v>
      </c>
      <c r="K283" s="42">
        <v>0</v>
      </c>
      <c r="L283" s="43">
        <f>+K283*H283</f>
        <v>0</v>
      </c>
      <c r="M283" s="44">
        <f>O283-K283</f>
        <v>0</v>
      </c>
      <c r="N283" s="45">
        <f>+P283-L283</f>
        <v>0</v>
      </c>
      <c r="O283" s="46">
        <v>0</v>
      </c>
      <c r="P283" s="47">
        <f>+O283*I283</f>
        <v>0</v>
      </c>
    </row>
    <row r="284" spans="2:16">
      <c r="B284" s="16"/>
      <c r="C284" s="16" t="s">
        <v>748</v>
      </c>
      <c r="E284" s="17"/>
      <c r="H284" s="18"/>
      <c r="I284" s="18"/>
      <c r="K284" s="42"/>
      <c r="L284" s="43"/>
      <c r="M284" s="44"/>
      <c r="N284" s="45"/>
      <c r="O284" s="46"/>
      <c r="P284" s="47"/>
    </row>
    <row r="285" spans="2:16">
      <c r="K285" s="42"/>
      <c r="L285" s="43"/>
      <c r="M285" s="44"/>
      <c r="N285" s="45"/>
      <c r="O285" s="46"/>
      <c r="P285" s="47"/>
    </row>
    <row r="286" spans="2:16">
      <c r="B286" s="8" t="s">
        <v>749</v>
      </c>
      <c r="C286" s="9" t="s">
        <v>750</v>
      </c>
      <c r="D286" s="10" t="s">
        <v>325</v>
      </c>
      <c r="E286" s="11"/>
      <c r="F286" s="12"/>
      <c r="G286" s="11"/>
      <c r="H286" s="13"/>
      <c r="I286" s="14">
        <v>707285</v>
      </c>
      <c r="K286" s="42"/>
      <c r="L286" s="43"/>
      <c r="M286" s="44"/>
      <c r="N286" s="45"/>
      <c r="O286" s="46"/>
      <c r="P286" s="47"/>
    </row>
    <row r="287" spans="2:16" ht="33.75">
      <c r="B287" s="15" t="s">
        <v>751</v>
      </c>
      <c r="C287" s="16" t="s">
        <v>752</v>
      </c>
      <c r="E287" s="17">
        <v>1</v>
      </c>
      <c r="F287" s="7" t="s">
        <v>342</v>
      </c>
      <c r="H287" s="18">
        <v>111300</v>
      </c>
      <c r="I287" s="18">
        <v>111300</v>
      </c>
      <c r="K287" s="42">
        <v>0</v>
      </c>
      <c r="L287" s="43">
        <f t="shared" ref="L287:L347" si="16">+K287*H287</f>
        <v>0</v>
      </c>
      <c r="M287" s="44">
        <f t="shared" ref="M287:M347" si="17">O287-K287</f>
        <v>0.2</v>
      </c>
      <c r="N287" s="45">
        <f t="shared" ref="N287:N347" si="18">+P287-L287</f>
        <v>22260</v>
      </c>
      <c r="O287" s="46">
        <v>0.2</v>
      </c>
      <c r="P287" s="47">
        <f t="shared" ref="P287:P347" si="19">+O287*I287</f>
        <v>22260</v>
      </c>
    </row>
    <row r="288" spans="2:16" ht="33.75">
      <c r="B288" s="15" t="s">
        <v>753</v>
      </c>
      <c r="C288" s="16" t="s">
        <v>754</v>
      </c>
      <c r="E288" s="17">
        <v>1</v>
      </c>
      <c r="F288" s="7" t="s">
        <v>342</v>
      </c>
      <c r="H288" s="18">
        <v>9010</v>
      </c>
      <c r="I288" s="18">
        <v>9010</v>
      </c>
      <c r="K288" s="42">
        <v>0</v>
      </c>
      <c r="L288" s="43">
        <f t="shared" si="16"/>
        <v>0</v>
      </c>
      <c r="M288" s="44">
        <f t="shared" si="17"/>
        <v>0.2</v>
      </c>
      <c r="N288" s="45">
        <f t="shared" si="18"/>
        <v>1802</v>
      </c>
      <c r="O288" s="46">
        <v>0.2</v>
      </c>
      <c r="P288" s="47">
        <f t="shared" si="19"/>
        <v>1802</v>
      </c>
    </row>
    <row r="289" spans="2:16" ht="33.75">
      <c r="B289" s="15" t="s">
        <v>755</v>
      </c>
      <c r="C289" s="16" t="s">
        <v>756</v>
      </c>
      <c r="E289" s="17">
        <v>1</v>
      </c>
      <c r="F289" s="7" t="s">
        <v>342</v>
      </c>
      <c r="H289" s="18">
        <v>66780</v>
      </c>
      <c r="I289" s="18">
        <v>66780</v>
      </c>
      <c r="K289" s="42">
        <v>0</v>
      </c>
      <c r="L289" s="43">
        <f t="shared" si="16"/>
        <v>0</v>
      </c>
      <c r="M289" s="44">
        <f t="shared" si="17"/>
        <v>0.2</v>
      </c>
      <c r="N289" s="45">
        <f t="shared" si="18"/>
        <v>13356</v>
      </c>
      <c r="O289" s="46">
        <v>0.2</v>
      </c>
      <c r="P289" s="47">
        <f t="shared" si="19"/>
        <v>13356</v>
      </c>
    </row>
    <row r="290" spans="2:16" ht="33.75">
      <c r="B290" s="15" t="s">
        <v>757</v>
      </c>
      <c r="C290" s="16" t="s">
        <v>758</v>
      </c>
      <c r="E290" s="17">
        <v>1</v>
      </c>
      <c r="F290" s="7" t="s">
        <v>342</v>
      </c>
      <c r="H290" s="18">
        <v>5830</v>
      </c>
      <c r="I290" s="18">
        <v>5830</v>
      </c>
      <c r="K290" s="42">
        <v>0</v>
      </c>
      <c r="L290" s="43">
        <f t="shared" si="16"/>
        <v>0</v>
      </c>
      <c r="M290" s="44">
        <f t="shared" si="17"/>
        <v>0.2</v>
      </c>
      <c r="N290" s="45">
        <f t="shared" si="18"/>
        <v>1166</v>
      </c>
      <c r="O290" s="46">
        <v>0.2</v>
      </c>
      <c r="P290" s="47">
        <f t="shared" si="19"/>
        <v>1166</v>
      </c>
    </row>
    <row r="291" spans="2:16" ht="33.75">
      <c r="B291" s="15" t="s">
        <v>759</v>
      </c>
      <c r="C291" s="16" t="s">
        <v>760</v>
      </c>
      <c r="E291" s="17">
        <v>1</v>
      </c>
      <c r="F291" s="7" t="s">
        <v>342</v>
      </c>
      <c r="H291" s="18">
        <v>6360</v>
      </c>
      <c r="I291" s="18">
        <v>6360</v>
      </c>
      <c r="K291" s="42">
        <v>0</v>
      </c>
      <c r="L291" s="43">
        <f t="shared" si="16"/>
        <v>0</v>
      </c>
      <c r="M291" s="44">
        <f t="shared" si="17"/>
        <v>0</v>
      </c>
      <c r="N291" s="45">
        <f t="shared" si="18"/>
        <v>0</v>
      </c>
      <c r="O291" s="46">
        <v>0</v>
      </c>
      <c r="P291" s="47">
        <f t="shared" si="19"/>
        <v>0</v>
      </c>
    </row>
    <row r="292" spans="2:16">
      <c r="B292" s="16"/>
      <c r="C292" s="16" t="s">
        <v>761</v>
      </c>
      <c r="E292" s="17"/>
      <c r="H292" s="18"/>
      <c r="I292" s="18"/>
      <c r="K292" s="42"/>
      <c r="L292" s="43"/>
      <c r="M292" s="44"/>
      <c r="N292" s="45"/>
      <c r="O292" s="46"/>
      <c r="P292" s="47"/>
    </row>
    <row r="293" spans="2:16">
      <c r="B293" s="15" t="s">
        <v>762</v>
      </c>
      <c r="C293" s="16" t="s">
        <v>763</v>
      </c>
      <c r="E293" s="17">
        <v>1</v>
      </c>
      <c r="F293" s="7" t="s">
        <v>342</v>
      </c>
      <c r="H293" s="18">
        <v>23320</v>
      </c>
      <c r="I293" s="18">
        <v>23320</v>
      </c>
      <c r="K293" s="42">
        <v>0</v>
      </c>
      <c r="L293" s="43">
        <f t="shared" si="16"/>
        <v>0</v>
      </c>
      <c r="M293" s="44">
        <f t="shared" si="17"/>
        <v>0</v>
      </c>
      <c r="N293" s="45">
        <f t="shared" si="18"/>
        <v>0</v>
      </c>
      <c r="O293" s="46">
        <v>0</v>
      </c>
      <c r="P293" s="47">
        <f t="shared" si="19"/>
        <v>0</v>
      </c>
    </row>
    <row r="294" spans="2:16" ht="33.75">
      <c r="B294" s="15" t="s">
        <v>764</v>
      </c>
      <c r="C294" s="16" t="s">
        <v>765</v>
      </c>
      <c r="E294" s="17">
        <v>8</v>
      </c>
      <c r="F294" s="7" t="s">
        <v>342</v>
      </c>
      <c r="H294" s="18">
        <v>24380</v>
      </c>
      <c r="I294" s="18">
        <v>195040</v>
      </c>
      <c r="K294" s="42">
        <v>0</v>
      </c>
      <c r="L294" s="43">
        <f t="shared" si="16"/>
        <v>0</v>
      </c>
      <c r="M294" s="44">
        <f t="shared" si="17"/>
        <v>0.5</v>
      </c>
      <c r="N294" s="45">
        <f t="shared" si="18"/>
        <v>97520</v>
      </c>
      <c r="O294" s="46">
        <v>0.5</v>
      </c>
      <c r="P294" s="47">
        <f t="shared" si="19"/>
        <v>97520</v>
      </c>
    </row>
    <row r="295" spans="2:16" ht="22.5">
      <c r="B295" s="16"/>
      <c r="C295" s="16" t="s">
        <v>766</v>
      </c>
      <c r="E295" s="17"/>
      <c r="H295" s="18"/>
      <c r="I295" s="18"/>
      <c r="K295" s="42"/>
      <c r="L295" s="43"/>
      <c r="M295" s="44"/>
      <c r="N295" s="45"/>
      <c r="O295" s="46"/>
      <c r="P295" s="47"/>
    </row>
    <row r="296" spans="2:16" ht="22.5">
      <c r="B296" s="15" t="s">
        <v>767</v>
      </c>
      <c r="C296" s="16" t="s">
        <v>768</v>
      </c>
      <c r="E296" s="17">
        <v>23</v>
      </c>
      <c r="F296" s="7" t="s">
        <v>410</v>
      </c>
      <c r="H296" s="18">
        <v>795</v>
      </c>
      <c r="I296" s="18">
        <v>18285</v>
      </c>
      <c r="K296" s="42">
        <v>0</v>
      </c>
      <c r="L296" s="43">
        <f t="shared" si="16"/>
        <v>0</v>
      </c>
      <c r="M296" s="44">
        <f t="shared" si="17"/>
        <v>0.1</v>
      </c>
      <c r="N296" s="45">
        <f t="shared" si="18"/>
        <v>1828.5</v>
      </c>
      <c r="O296" s="46">
        <v>0.1</v>
      </c>
      <c r="P296" s="47">
        <f t="shared" si="19"/>
        <v>1828.5</v>
      </c>
    </row>
    <row r="297" spans="2:16" ht="33.75">
      <c r="B297" s="15" t="s">
        <v>769</v>
      </c>
      <c r="C297" s="16" t="s">
        <v>770</v>
      </c>
      <c r="E297" s="17">
        <v>6</v>
      </c>
      <c r="F297" s="7" t="s">
        <v>342</v>
      </c>
      <c r="H297" s="18">
        <v>4240</v>
      </c>
      <c r="I297" s="18">
        <v>25440</v>
      </c>
      <c r="K297" s="42">
        <v>0</v>
      </c>
      <c r="L297" s="43">
        <f t="shared" si="16"/>
        <v>0</v>
      </c>
      <c r="M297" s="44">
        <f t="shared" si="17"/>
        <v>0.1</v>
      </c>
      <c r="N297" s="45">
        <f t="shared" si="18"/>
        <v>2544</v>
      </c>
      <c r="O297" s="46">
        <v>0.1</v>
      </c>
      <c r="P297" s="47">
        <f t="shared" si="19"/>
        <v>2544</v>
      </c>
    </row>
    <row r="298" spans="2:16">
      <c r="B298" s="15" t="s">
        <v>771</v>
      </c>
      <c r="C298" s="16" t="s">
        <v>772</v>
      </c>
      <c r="E298" s="17">
        <v>1</v>
      </c>
      <c r="F298" s="7" t="s">
        <v>350</v>
      </c>
      <c r="H298" s="18">
        <v>53000</v>
      </c>
      <c r="I298" s="18">
        <v>53000</v>
      </c>
      <c r="K298" s="42">
        <v>0</v>
      </c>
      <c r="L298" s="43">
        <f t="shared" si="16"/>
        <v>0</v>
      </c>
      <c r="M298" s="44">
        <f t="shared" si="17"/>
        <v>0.25</v>
      </c>
      <c r="N298" s="45">
        <f t="shared" si="18"/>
        <v>13250</v>
      </c>
      <c r="O298" s="46">
        <v>0.25</v>
      </c>
      <c r="P298" s="47">
        <f t="shared" si="19"/>
        <v>13250</v>
      </c>
    </row>
    <row r="299" spans="2:16" ht="22.5">
      <c r="B299" s="16"/>
      <c r="C299" s="16" t="s">
        <v>773</v>
      </c>
      <c r="E299" s="17"/>
      <c r="H299" s="18"/>
      <c r="I299" s="18"/>
      <c r="K299" s="42"/>
      <c r="L299" s="43"/>
      <c r="M299" s="44"/>
      <c r="N299" s="45"/>
      <c r="O299" s="46"/>
      <c r="P299" s="47"/>
    </row>
    <row r="300" spans="2:16">
      <c r="B300" s="15" t="s">
        <v>774</v>
      </c>
      <c r="C300" s="16" t="s">
        <v>775</v>
      </c>
      <c r="E300" s="17">
        <v>1</v>
      </c>
      <c r="F300" s="7" t="s">
        <v>350</v>
      </c>
      <c r="H300" s="18">
        <v>26500</v>
      </c>
      <c r="I300" s="18">
        <v>26500</v>
      </c>
      <c r="K300" s="42">
        <v>0</v>
      </c>
      <c r="L300" s="43">
        <f t="shared" si="16"/>
        <v>0</v>
      </c>
      <c r="M300" s="44">
        <f t="shared" si="17"/>
        <v>0.2</v>
      </c>
      <c r="N300" s="45">
        <f t="shared" si="18"/>
        <v>5300</v>
      </c>
      <c r="O300" s="46">
        <v>0.2</v>
      </c>
      <c r="P300" s="47">
        <f t="shared" si="19"/>
        <v>5300</v>
      </c>
    </row>
    <row r="301" spans="2:16">
      <c r="B301" s="16"/>
      <c r="C301" s="16" t="s">
        <v>776</v>
      </c>
      <c r="E301" s="17"/>
      <c r="H301" s="18"/>
      <c r="I301" s="18"/>
      <c r="K301" s="42"/>
      <c r="L301" s="43"/>
      <c r="M301" s="44"/>
      <c r="N301" s="45"/>
      <c r="O301" s="46"/>
      <c r="P301" s="47"/>
    </row>
    <row r="302" spans="2:16">
      <c r="B302" s="15" t="s">
        <v>777</v>
      </c>
      <c r="C302" s="16" t="s">
        <v>778</v>
      </c>
      <c r="E302" s="17">
        <v>1</v>
      </c>
      <c r="F302" s="7" t="s">
        <v>350</v>
      </c>
      <c r="H302" s="18">
        <v>67840</v>
      </c>
      <c r="I302" s="18">
        <v>67840</v>
      </c>
      <c r="K302" s="42">
        <v>0</v>
      </c>
      <c r="L302" s="43">
        <f t="shared" si="16"/>
        <v>0</v>
      </c>
      <c r="M302" s="44">
        <f t="shared" si="17"/>
        <v>0.1</v>
      </c>
      <c r="N302" s="45">
        <f t="shared" si="18"/>
        <v>6784</v>
      </c>
      <c r="O302" s="46">
        <v>0.1</v>
      </c>
      <c r="P302" s="47">
        <f t="shared" si="19"/>
        <v>6784</v>
      </c>
    </row>
    <row r="303" spans="2:16" ht="22.5">
      <c r="B303" s="16"/>
      <c r="C303" s="16" t="s">
        <v>779</v>
      </c>
      <c r="E303" s="17"/>
      <c r="H303" s="18"/>
      <c r="I303" s="18"/>
      <c r="K303" s="42"/>
      <c r="L303" s="43"/>
      <c r="M303" s="44"/>
      <c r="N303" s="45"/>
      <c r="O303" s="46"/>
      <c r="P303" s="47"/>
    </row>
    <row r="304" spans="2:16">
      <c r="B304" s="15" t="s">
        <v>780</v>
      </c>
      <c r="C304" s="16" t="s">
        <v>781</v>
      </c>
      <c r="E304" s="17">
        <v>1</v>
      </c>
      <c r="F304" s="7" t="s">
        <v>342</v>
      </c>
      <c r="H304" s="18">
        <v>19080</v>
      </c>
      <c r="I304" s="18">
        <v>19080</v>
      </c>
      <c r="K304" s="42">
        <v>0</v>
      </c>
      <c r="L304" s="43">
        <f t="shared" si="16"/>
        <v>0</v>
      </c>
      <c r="M304" s="44">
        <f t="shared" si="17"/>
        <v>0.2</v>
      </c>
      <c r="N304" s="45">
        <f t="shared" si="18"/>
        <v>3816</v>
      </c>
      <c r="O304" s="46">
        <v>0.2</v>
      </c>
      <c r="P304" s="47">
        <f t="shared" si="19"/>
        <v>3816</v>
      </c>
    </row>
    <row r="305" spans="2:16">
      <c r="B305" s="16"/>
      <c r="C305" s="16" t="s">
        <v>782</v>
      </c>
      <c r="E305" s="17"/>
      <c r="H305" s="18"/>
      <c r="I305" s="18"/>
      <c r="K305" s="42"/>
      <c r="L305" s="43"/>
      <c r="M305" s="44"/>
      <c r="N305" s="45"/>
      <c r="O305" s="46"/>
      <c r="P305" s="47"/>
    </row>
    <row r="306" spans="2:16" ht="22.5">
      <c r="B306" s="15" t="s">
        <v>783</v>
      </c>
      <c r="C306" s="16" t="s">
        <v>784</v>
      </c>
      <c r="E306" s="17">
        <v>1</v>
      </c>
      <c r="F306" s="7" t="s">
        <v>342</v>
      </c>
      <c r="H306" s="18">
        <v>79500</v>
      </c>
      <c r="I306" s="18">
        <v>79500</v>
      </c>
      <c r="K306" s="42">
        <v>0</v>
      </c>
      <c r="L306" s="43">
        <f t="shared" si="16"/>
        <v>0</v>
      </c>
      <c r="M306" s="44">
        <f t="shared" si="17"/>
        <v>0</v>
      </c>
      <c r="N306" s="45">
        <f t="shared" si="18"/>
        <v>0</v>
      </c>
      <c r="O306" s="46">
        <v>0</v>
      </c>
      <c r="P306" s="47">
        <f t="shared" si="19"/>
        <v>0</v>
      </c>
    </row>
    <row r="307" spans="2:16">
      <c r="K307" s="42"/>
      <c r="L307" s="43"/>
      <c r="M307" s="44"/>
      <c r="N307" s="45"/>
      <c r="O307" s="46"/>
      <c r="P307" s="47"/>
    </row>
    <row r="308" spans="2:16">
      <c r="B308" s="8" t="s">
        <v>785</v>
      </c>
      <c r="C308" s="9" t="s">
        <v>786</v>
      </c>
      <c r="D308" s="10" t="s">
        <v>325</v>
      </c>
      <c r="E308" s="11"/>
      <c r="F308" s="12"/>
      <c r="G308" s="11"/>
      <c r="H308" s="13"/>
      <c r="I308" s="14">
        <v>128927.76</v>
      </c>
      <c r="K308" s="42"/>
      <c r="L308" s="43"/>
      <c r="M308" s="44"/>
      <c r="N308" s="45"/>
      <c r="O308" s="46"/>
      <c r="P308" s="47"/>
    </row>
    <row r="309" spans="2:16" ht="22.5">
      <c r="B309" s="15" t="s">
        <v>787</v>
      </c>
      <c r="C309" s="16" t="s">
        <v>788</v>
      </c>
      <c r="E309" s="17">
        <v>1</v>
      </c>
      <c r="F309" s="7" t="s">
        <v>342</v>
      </c>
      <c r="H309" s="18">
        <v>2075.84</v>
      </c>
      <c r="I309" s="18">
        <v>2075.84</v>
      </c>
      <c r="K309" s="42">
        <v>0</v>
      </c>
      <c r="L309" s="43">
        <f t="shared" si="16"/>
        <v>0</v>
      </c>
      <c r="M309" s="44">
        <f t="shared" si="17"/>
        <v>0</v>
      </c>
      <c r="N309" s="45">
        <f t="shared" si="18"/>
        <v>0</v>
      </c>
      <c r="O309" s="46">
        <v>0</v>
      </c>
      <c r="P309" s="47">
        <f t="shared" si="19"/>
        <v>0</v>
      </c>
    </row>
    <row r="310" spans="2:16">
      <c r="B310" s="15" t="s">
        <v>789</v>
      </c>
      <c r="C310" s="16" t="s">
        <v>790</v>
      </c>
      <c r="E310" s="17">
        <v>13</v>
      </c>
      <c r="F310" s="7" t="s">
        <v>342</v>
      </c>
      <c r="H310" s="18">
        <v>900.64</v>
      </c>
      <c r="I310" s="18">
        <v>11708.32</v>
      </c>
      <c r="K310" s="42">
        <v>0</v>
      </c>
      <c r="L310" s="43">
        <f t="shared" si="16"/>
        <v>0</v>
      </c>
      <c r="M310" s="44">
        <f t="shared" si="17"/>
        <v>0</v>
      </c>
      <c r="N310" s="45">
        <f t="shared" si="18"/>
        <v>0</v>
      </c>
      <c r="O310" s="46">
        <v>0</v>
      </c>
      <c r="P310" s="47">
        <f t="shared" si="19"/>
        <v>0</v>
      </c>
    </row>
    <row r="311" spans="2:16">
      <c r="B311" s="15" t="s">
        <v>791</v>
      </c>
      <c r="C311" s="16" t="s">
        <v>792</v>
      </c>
      <c r="E311" s="17">
        <v>1</v>
      </c>
      <c r="F311" s="7" t="s">
        <v>342</v>
      </c>
      <c r="H311" s="18">
        <v>1456</v>
      </c>
      <c r="I311" s="18">
        <v>1456</v>
      </c>
      <c r="K311" s="42">
        <v>0</v>
      </c>
      <c r="L311" s="43">
        <f t="shared" si="16"/>
        <v>0</v>
      </c>
      <c r="M311" s="44">
        <f t="shared" si="17"/>
        <v>0</v>
      </c>
      <c r="N311" s="45">
        <f t="shared" si="18"/>
        <v>0</v>
      </c>
      <c r="O311" s="46">
        <v>0</v>
      </c>
      <c r="P311" s="47">
        <f t="shared" si="19"/>
        <v>0</v>
      </c>
    </row>
    <row r="312" spans="2:16">
      <c r="B312" s="15" t="s">
        <v>793</v>
      </c>
      <c r="C312" s="16" t="s">
        <v>794</v>
      </c>
      <c r="E312" s="17">
        <v>13</v>
      </c>
      <c r="F312" s="7" t="s">
        <v>342</v>
      </c>
      <c r="H312" s="18">
        <v>795.6</v>
      </c>
      <c r="I312" s="18">
        <v>10342.800000000001</v>
      </c>
      <c r="K312" s="42">
        <v>0</v>
      </c>
      <c r="L312" s="43">
        <f t="shared" si="16"/>
        <v>0</v>
      </c>
      <c r="M312" s="44">
        <f t="shared" si="17"/>
        <v>0</v>
      </c>
      <c r="N312" s="45">
        <f t="shared" si="18"/>
        <v>0</v>
      </c>
      <c r="O312" s="46">
        <v>0</v>
      </c>
      <c r="P312" s="47">
        <f t="shared" si="19"/>
        <v>0</v>
      </c>
    </row>
    <row r="313" spans="2:16">
      <c r="B313" s="15" t="s">
        <v>795</v>
      </c>
      <c r="C313" s="16" t="s">
        <v>796</v>
      </c>
      <c r="E313" s="17">
        <v>1</v>
      </c>
      <c r="F313" s="7" t="s">
        <v>342</v>
      </c>
      <c r="H313" s="18">
        <v>1379.04</v>
      </c>
      <c r="I313" s="18">
        <v>1379.04</v>
      </c>
      <c r="K313" s="42">
        <v>0</v>
      </c>
      <c r="L313" s="43">
        <f t="shared" si="16"/>
        <v>0</v>
      </c>
      <c r="M313" s="44">
        <f t="shared" si="17"/>
        <v>0</v>
      </c>
      <c r="N313" s="45">
        <f t="shared" si="18"/>
        <v>0</v>
      </c>
      <c r="O313" s="46">
        <v>0</v>
      </c>
      <c r="P313" s="47">
        <f t="shared" si="19"/>
        <v>0</v>
      </c>
    </row>
    <row r="314" spans="2:16">
      <c r="B314" s="15" t="s">
        <v>797</v>
      </c>
      <c r="C314" s="16" t="s">
        <v>798</v>
      </c>
      <c r="E314" s="17">
        <v>13</v>
      </c>
      <c r="F314" s="7" t="s">
        <v>342</v>
      </c>
      <c r="H314" s="18">
        <v>312</v>
      </c>
      <c r="I314" s="18">
        <v>4056</v>
      </c>
      <c r="K314" s="42">
        <v>0</v>
      </c>
      <c r="L314" s="43">
        <f t="shared" si="16"/>
        <v>0</v>
      </c>
      <c r="M314" s="44">
        <f t="shared" si="17"/>
        <v>0</v>
      </c>
      <c r="N314" s="45">
        <f t="shared" si="18"/>
        <v>0</v>
      </c>
      <c r="O314" s="46">
        <v>0</v>
      </c>
      <c r="P314" s="47">
        <f t="shared" si="19"/>
        <v>0</v>
      </c>
    </row>
    <row r="315" spans="2:16">
      <c r="B315" s="15" t="s">
        <v>799</v>
      </c>
      <c r="C315" s="16" t="s">
        <v>800</v>
      </c>
      <c r="E315" s="17">
        <v>1</v>
      </c>
      <c r="F315" s="7" t="s">
        <v>342</v>
      </c>
      <c r="H315" s="18">
        <v>280.8</v>
      </c>
      <c r="I315" s="18">
        <v>280.8</v>
      </c>
      <c r="K315" s="42">
        <v>0</v>
      </c>
      <c r="L315" s="43">
        <f t="shared" si="16"/>
        <v>0</v>
      </c>
      <c r="M315" s="44">
        <f t="shared" si="17"/>
        <v>0</v>
      </c>
      <c r="N315" s="45">
        <f t="shared" si="18"/>
        <v>0</v>
      </c>
      <c r="O315" s="46">
        <v>0</v>
      </c>
      <c r="P315" s="47">
        <f t="shared" si="19"/>
        <v>0</v>
      </c>
    </row>
    <row r="316" spans="2:16">
      <c r="B316" s="15" t="s">
        <v>801</v>
      </c>
      <c r="C316" s="16" t="s">
        <v>802</v>
      </c>
      <c r="E316" s="17">
        <v>1</v>
      </c>
      <c r="F316" s="7" t="s">
        <v>342</v>
      </c>
      <c r="H316" s="18">
        <v>662.48</v>
      </c>
      <c r="I316" s="18">
        <v>662.48</v>
      </c>
      <c r="K316" s="42">
        <v>0</v>
      </c>
      <c r="L316" s="43">
        <f t="shared" si="16"/>
        <v>0</v>
      </c>
      <c r="M316" s="44">
        <f t="shared" si="17"/>
        <v>0</v>
      </c>
      <c r="N316" s="45">
        <f t="shared" si="18"/>
        <v>0</v>
      </c>
      <c r="O316" s="46">
        <v>0</v>
      </c>
      <c r="P316" s="47">
        <f t="shared" si="19"/>
        <v>0</v>
      </c>
    </row>
    <row r="317" spans="2:16">
      <c r="B317" s="15" t="s">
        <v>803</v>
      </c>
      <c r="C317" s="16" t="s">
        <v>804</v>
      </c>
      <c r="E317" s="17">
        <v>1</v>
      </c>
      <c r="F317" s="7" t="s">
        <v>342</v>
      </c>
      <c r="H317" s="18">
        <v>2080</v>
      </c>
      <c r="I317" s="18">
        <v>2080</v>
      </c>
      <c r="K317" s="42">
        <v>0</v>
      </c>
      <c r="L317" s="43">
        <f t="shared" si="16"/>
        <v>0</v>
      </c>
      <c r="M317" s="44">
        <f t="shared" si="17"/>
        <v>0</v>
      </c>
      <c r="N317" s="45">
        <f t="shared" si="18"/>
        <v>0</v>
      </c>
      <c r="O317" s="46">
        <v>0</v>
      </c>
      <c r="P317" s="47">
        <f t="shared" si="19"/>
        <v>0</v>
      </c>
    </row>
    <row r="318" spans="2:16">
      <c r="B318" s="15" t="s">
        <v>805</v>
      </c>
      <c r="C318" s="16" t="s">
        <v>806</v>
      </c>
      <c r="E318" s="17">
        <v>1</v>
      </c>
      <c r="F318" s="7" t="s">
        <v>342</v>
      </c>
      <c r="H318" s="18">
        <v>2600</v>
      </c>
      <c r="I318" s="18">
        <v>2600</v>
      </c>
      <c r="K318" s="42">
        <v>0</v>
      </c>
      <c r="L318" s="43">
        <f t="shared" si="16"/>
        <v>0</v>
      </c>
      <c r="M318" s="44">
        <f t="shared" si="17"/>
        <v>0</v>
      </c>
      <c r="N318" s="45">
        <f t="shared" si="18"/>
        <v>0</v>
      </c>
      <c r="O318" s="46">
        <v>0</v>
      </c>
      <c r="P318" s="47">
        <f t="shared" si="19"/>
        <v>0</v>
      </c>
    </row>
    <row r="319" spans="2:16">
      <c r="B319" s="15" t="s">
        <v>807</v>
      </c>
      <c r="C319" s="16" t="s">
        <v>808</v>
      </c>
      <c r="E319" s="17">
        <v>13</v>
      </c>
      <c r="F319" s="7" t="s">
        <v>342</v>
      </c>
      <c r="H319" s="18">
        <v>2146.56</v>
      </c>
      <c r="I319" s="18">
        <v>27905.279999999999</v>
      </c>
      <c r="K319" s="42">
        <v>0</v>
      </c>
      <c r="L319" s="43">
        <f t="shared" si="16"/>
        <v>0</v>
      </c>
      <c r="M319" s="44">
        <f t="shared" si="17"/>
        <v>0</v>
      </c>
      <c r="N319" s="45">
        <f t="shared" si="18"/>
        <v>0</v>
      </c>
      <c r="O319" s="46">
        <v>0</v>
      </c>
      <c r="P319" s="47">
        <f t="shared" si="19"/>
        <v>0</v>
      </c>
    </row>
    <row r="320" spans="2:16">
      <c r="B320" s="15" t="s">
        <v>809</v>
      </c>
      <c r="C320" s="16" t="s">
        <v>810</v>
      </c>
      <c r="E320" s="17">
        <v>2</v>
      </c>
      <c r="F320" s="7" t="s">
        <v>342</v>
      </c>
      <c r="H320" s="18">
        <v>854.88</v>
      </c>
      <c r="I320" s="18">
        <v>1709.76</v>
      </c>
      <c r="K320" s="42">
        <v>0</v>
      </c>
      <c r="L320" s="43">
        <f t="shared" si="16"/>
        <v>0</v>
      </c>
      <c r="M320" s="44">
        <f t="shared" si="17"/>
        <v>0</v>
      </c>
      <c r="N320" s="45">
        <f t="shared" si="18"/>
        <v>0</v>
      </c>
      <c r="O320" s="46">
        <v>0</v>
      </c>
      <c r="P320" s="47">
        <f t="shared" si="19"/>
        <v>0</v>
      </c>
    </row>
    <row r="321" spans="2:16">
      <c r="B321" s="15" t="s">
        <v>811</v>
      </c>
      <c r="C321" s="16" t="s">
        <v>812</v>
      </c>
      <c r="E321" s="17">
        <v>13</v>
      </c>
      <c r="F321" s="7" t="s">
        <v>342</v>
      </c>
      <c r="H321" s="18">
        <v>83.2</v>
      </c>
      <c r="I321" s="18">
        <v>1081.6000000000001</v>
      </c>
      <c r="K321" s="42">
        <v>0</v>
      </c>
      <c r="L321" s="43">
        <f t="shared" si="16"/>
        <v>0</v>
      </c>
      <c r="M321" s="44">
        <f t="shared" si="17"/>
        <v>0</v>
      </c>
      <c r="N321" s="45">
        <f t="shared" si="18"/>
        <v>0</v>
      </c>
      <c r="O321" s="46">
        <v>0</v>
      </c>
      <c r="P321" s="47">
        <f t="shared" si="19"/>
        <v>0</v>
      </c>
    </row>
    <row r="322" spans="2:16">
      <c r="B322" s="15" t="s">
        <v>813</v>
      </c>
      <c r="C322" s="16" t="s">
        <v>814</v>
      </c>
      <c r="E322" s="17">
        <v>13</v>
      </c>
      <c r="F322" s="7" t="s">
        <v>342</v>
      </c>
      <c r="H322" s="18">
        <v>358.8</v>
      </c>
      <c r="I322" s="18">
        <v>4664.4000000000005</v>
      </c>
      <c r="K322" s="42">
        <v>0</v>
      </c>
      <c r="L322" s="43">
        <f t="shared" si="16"/>
        <v>0</v>
      </c>
      <c r="M322" s="44">
        <f t="shared" si="17"/>
        <v>0</v>
      </c>
      <c r="N322" s="45">
        <f t="shared" si="18"/>
        <v>0</v>
      </c>
      <c r="O322" s="46">
        <v>0</v>
      </c>
      <c r="P322" s="47">
        <f t="shared" si="19"/>
        <v>0</v>
      </c>
    </row>
    <row r="323" spans="2:16">
      <c r="B323" s="15" t="s">
        <v>815</v>
      </c>
      <c r="C323" s="16" t="s">
        <v>816</v>
      </c>
      <c r="E323" s="17">
        <v>2</v>
      </c>
      <c r="F323" s="7" t="s">
        <v>342</v>
      </c>
      <c r="H323" s="18">
        <v>2765.36</v>
      </c>
      <c r="I323" s="18">
        <v>5530.72</v>
      </c>
      <c r="K323" s="42">
        <v>0</v>
      </c>
      <c r="L323" s="43">
        <f t="shared" si="16"/>
        <v>0</v>
      </c>
      <c r="M323" s="44">
        <f t="shared" si="17"/>
        <v>0</v>
      </c>
      <c r="N323" s="45">
        <f t="shared" si="18"/>
        <v>0</v>
      </c>
      <c r="O323" s="46">
        <v>0</v>
      </c>
      <c r="P323" s="47">
        <f t="shared" si="19"/>
        <v>0</v>
      </c>
    </row>
    <row r="324" spans="2:16">
      <c r="B324" s="15" t="s">
        <v>817</v>
      </c>
      <c r="C324" s="16" t="s">
        <v>818</v>
      </c>
      <c r="E324" s="17">
        <v>2</v>
      </c>
      <c r="F324" s="7" t="s">
        <v>342</v>
      </c>
      <c r="H324" s="18">
        <v>1053.52</v>
      </c>
      <c r="I324" s="18">
        <v>2107.04</v>
      </c>
      <c r="K324" s="42">
        <v>0</v>
      </c>
      <c r="L324" s="43">
        <f t="shared" si="16"/>
        <v>0</v>
      </c>
      <c r="M324" s="44">
        <f t="shared" si="17"/>
        <v>0</v>
      </c>
      <c r="N324" s="45">
        <f t="shared" si="18"/>
        <v>0</v>
      </c>
      <c r="O324" s="46">
        <v>0</v>
      </c>
      <c r="P324" s="47">
        <f t="shared" si="19"/>
        <v>0</v>
      </c>
    </row>
    <row r="325" spans="2:16">
      <c r="B325" s="15" t="s">
        <v>819</v>
      </c>
      <c r="C325" s="16" t="s">
        <v>820</v>
      </c>
      <c r="E325" s="17">
        <v>1</v>
      </c>
      <c r="F325" s="7" t="s">
        <v>342</v>
      </c>
      <c r="H325" s="18">
        <v>1399.84</v>
      </c>
      <c r="I325" s="18">
        <v>1399.84</v>
      </c>
      <c r="K325" s="42">
        <v>0</v>
      </c>
      <c r="L325" s="43">
        <f t="shared" si="16"/>
        <v>0</v>
      </c>
      <c r="M325" s="44">
        <f t="shared" si="17"/>
        <v>0</v>
      </c>
      <c r="N325" s="45">
        <f t="shared" si="18"/>
        <v>0</v>
      </c>
      <c r="O325" s="46">
        <v>0</v>
      </c>
      <c r="P325" s="47">
        <f t="shared" si="19"/>
        <v>0</v>
      </c>
    </row>
    <row r="326" spans="2:16">
      <c r="B326" s="16"/>
      <c r="C326" s="16" t="s">
        <v>821</v>
      </c>
      <c r="E326" s="17"/>
      <c r="H326" s="18"/>
      <c r="I326" s="18"/>
      <c r="K326" s="42"/>
      <c r="L326" s="43"/>
      <c r="M326" s="44"/>
      <c r="N326" s="45"/>
      <c r="O326" s="46"/>
      <c r="P326" s="47"/>
    </row>
    <row r="327" spans="2:16">
      <c r="B327" s="15" t="s">
        <v>822</v>
      </c>
      <c r="C327" s="16" t="s">
        <v>823</v>
      </c>
      <c r="E327" s="17">
        <v>13</v>
      </c>
      <c r="F327" s="7" t="s">
        <v>342</v>
      </c>
      <c r="H327" s="18">
        <v>3464.24</v>
      </c>
      <c r="I327" s="18">
        <v>45035.119999999995</v>
      </c>
      <c r="K327" s="42">
        <v>0</v>
      </c>
      <c r="L327" s="43">
        <f t="shared" si="16"/>
        <v>0</v>
      </c>
      <c r="M327" s="44">
        <f t="shared" si="17"/>
        <v>0</v>
      </c>
      <c r="N327" s="45">
        <f t="shared" si="18"/>
        <v>0</v>
      </c>
      <c r="O327" s="46">
        <v>0</v>
      </c>
      <c r="P327" s="47">
        <f t="shared" si="19"/>
        <v>0</v>
      </c>
    </row>
    <row r="328" spans="2:16">
      <c r="B328" s="15" t="s">
        <v>824</v>
      </c>
      <c r="C328" s="16" t="s">
        <v>825</v>
      </c>
      <c r="E328" s="17">
        <v>1</v>
      </c>
      <c r="F328" s="7" t="s">
        <v>342</v>
      </c>
      <c r="H328" s="18">
        <v>1812.72</v>
      </c>
      <c r="I328" s="18">
        <v>1812.72</v>
      </c>
      <c r="K328" s="42">
        <v>0</v>
      </c>
      <c r="L328" s="43">
        <f t="shared" si="16"/>
        <v>0</v>
      </c>
      <c r="M328" s="44">
        <f t="shared" si="17"/>
        <v>0</v>
      </c>
      <c r="N328" s="45">
        <f t="shared" si="18"/>
        <v>0</v>
      </c>
      <c r="O328" s="46">
        <v>0</v>
      </c>
      <c r="P328" s="47">
        <f t="shared" si="19"/>
        <v>0</v>
      </c>
    </row>
    <row r="329" spans="2:16">
      <c r="B329" s="15" t="s">
        <v>826</v>
      </c>
      <c r="C329" s="16" t="s">
        <v>827</v>
      </c>
      <c r="E329" s="17">
        <v>2</v>
      </c>
      <c r="F329" s="7" t="s">
        <v>342</v>
      </c>
      <c r="H329" s="18">
        <v>520</v>
      </c>
      <c r="I329" s="18">
        <v>1040</v>
      </c>
      <c r="K329" s="42">
        <v>0</v>
      </c>
      <c r="L329" s="43">
        <f t="shared" si="16"/>
        <v>0</v>
      </c>
      <c r="M329" s="44">
        <f t="shared" si="17"/>
        <v>0</v>
      </c>
      <c r="N329" s="45">
        <f t="shared" si="18"/>
        <v>0</v>
      </c>
      <c r="O329" s="46">
        <v>0</v>
      </c>
      <c r="P329" s="47">
        <f t="shared" si="19"/>
        <v>0</v>
      </c>
    </row>
    <row r="330" spans="2:16">
      <c r="K330" s="42"/>
      <c r="L330" s="43"/>
      <c r="M330" s="44"/>
      <c r="N330" s="45"/>
      <c r="O330" s="46"/>
      <c r="P330" s="47"/>
    </row>
    <row r="331" spans="2:16">
      <c r="B331" s="8" t="s">
        <v>828</v>
      </c>
      <c r="C331" s="9" t="s">
        <v>829</v>
      </c>
      <c r="D331" s="10" t="s">
        <v>325</v>
      </c>
      <c r="E331" s="11"/>
      <c r="F331" s="12"/>
      <c r="G331" s="11"/>
      <c r="H331" s="13"/>
      <c r="I331" s="14">
        <v>735578.63</v>
      </c>
      <c r="K331" s="42"/>
      <c r="L331" s="43"/>
      <c r="M331" s="44"/>
      <c r="N331" s="45"/>
      <c r="O331" s="46"/>
      <c r="P331" s="47"/>
    </row>
    <row r="332" spans="2:16" ht="33.75">
      <c r="B332" s="15" t="s">
        <v>830</v>
      </c>
      <c r="C332" s="16" t="s">
        <v>831</v>
      </c>
      <c r="E332" s="17">
        <v>12</v>
      </c>
      <c r="F332" s="7" t="s">
        <v>342</v>
      </c>
      <c r="H332" s="18">
        <v>4216.87</v>
      </c>
      <c r="I332" s="18">
        <v>50602.44</v>
      </c>
      <c r="K332" s="42">
        <v>0</v>
      </c>
      <c r="L332" s="43">
        <f t="shared" si="16"/>
        <v>0</v>
      </c>
      <c r="M332" s="44">
        <f t="shared" si="17"/>
        <v>0.3</v>
      </c>
      <c r="N332" s="45">
        <f t="shared" si="18"/>
        <v>15180.732</v>
      </c>
      <c r="O332" s="46">
        <v>0.3</v>
      </c>
      <c r="P332" s="47">
        <f t="shared" si="19"/>
        <v>15180.732</v>
      </c>
    </row>
    <row r="333" spans="2:16" ht="33.75">
      <c r="B333" s="15" t="s">
        <v>832</v>
      </c>
      <c r="C333" s="16" t="s">
        <v>833</v>
      </c>
      <c r="E333" s="17">
        <v>3</v>
      </c>
      <c r="F333" s="7" t="s">
        <v>342</v>
      </c>
      <c r="H333" s="18">
        <v>1772.13</v>
      </c>
      <c r="I333" s="18">
        <v>5316.39</v>
      </c>
      <c r="K333" s="42">
        <v>0</v>
      </c>
      <c r="L333" s="43">
        <f t="shared" si="16"/>
        <v>0</v>
      </c>
      <c r="M333" s="44">
        <f t="shared" si="17"/>
        <v>0</v>
      </c>
      <c r="N333" s="45">
        <f t="shared" si="18"/>
        <v>0</v>
      </c>
      <c r="O333" s="46">
        <v>0</v>
      </c>
      <c r="P333" s="47">
        <f t="shared" si="19"/>
        <v>0</v>
      </c>
    </row>
    <row r="334" spans="2:16" ht="33.75">
      <c r="B334" s="15" t="s">
        <v>834</v>
      </c>
      <c r="C334" s="16" t="s">
        <v>835</v>
      </c>
      <c r="E334" s="17">
        <v>20</v>
      </c>
      <c r="F334" s="7" t="s">
        <v>350</v>
      </c>
      <c r="H334" s="18">
        <v>722.04</v>
      </c>
      <c r="I334" s="18">
        <v>14440.8</v>
      </c>
      <c r="K334" s="42">
        <v>0</v>
      </c>
      <c r="L334" s="43">
        <f t="shared" si="16"/>
        <v>0</v>
      </c>
      <c r="M334" s="44">
        <f t="shared" si="17"/>
        <v>0</v>
      </c>
      <c r="N334" s="45">
        <f t="shared" si="18"/>
        <v>0</v>
      </c>
      <c r="O334" s="46">
        <v>0</v>
      </c>
      <c r="P334" s="47">
        <f t="shared" si="19"/>
        <v>0</v>
      </c>
    </row>
    <row r="335" spans="2:16" ht="45">
      <c r="B335" s="15" t="s">
        <v>836</v>
      </c>
      <c r="C335" s="16" t="s">
        <v>837</v>
      </c>
      <c r="E335" s="17">
        <v>1800</v>
      </c>
      <c r="F335" s="7" t="s">
        <v>342</v>
      </c>
      <c r="H335" s="18">
        <v>309.23</v>
      </c>
      <c r="I335" s="18">
        <v>556614</v>
      </c>
      <c r="K335" s="42">
        <v>0</v>
      </c>
      <c r="L335" s="43">
        <f t="shared" si="16"/>
        <v>0</v>
      </c>
      <c r="M335" s="44">
        <f t="shared" si="17"/>
        <v>0.2</v>
      </c>
      <c r="N335" s="45">
        <f t="shared" si="18"/>
        <v>111322.8</v>
      </c>
      <c r="O335" s="46">
        <v>0.2</v>
      </c>
      <c r="P335" s="47">
        <f t="shared" si="19"/>
        <v>111322.8</v>
      </c>
    </row>
    <row r="336" spans="2:16">
      <c r="B336" s="16"/>
      <c r="C336" s="16" t="s">
        <v>838</v>
      </c>
      <c r="E336" s="17"/>
      <c r="H336" s="18"/>
      <c r="I336" s="18"/>
      <c r="K336" s="42"/>
      <c r="L336" s="43"/>
      <c r="M336" s="44"/>
      <c r="N336" s="45"/>
      <c r="O336" s="46"/>
      <c r="P336" s="47"/>
    </row>
    <row r="337" spans="2:16" ht="45">
      <c r="B337" s="15" t="s">
        <v>839</v>
      </c>
      <c r="C337" s="16" t="s">
        <v>840</v>
      </c>
      <c r="E337" s="17">
        <v>3</v>
      </c>
      <c r="F337" s="7" t="s">
        <v>377</v>
      </c>
      <c r="H337" s="18">
        <v>21935</v>
      </c>
      <c r="I337" s="18">
        <v>65805</v>
      </c>
      <c r="K337" s="42">
        <v>0</v>
      </c>
      <c r="L337" s="43">
        <f t="shared" si="16"/>
        <v>0</v>
      </c>
      <c r="M337" s="44">
        <f t="shared" si="17"/>
        <v>0.1</v>
      </c>
      <c r="N337" s="45">
        <f t="shared" si="18"/>
        <v>6580.5</v>
      </c>
      <c r="O337" s="46">
        <v>0.1</v>
      </c>
      <c r="P337" s="47">
        <f t="shared" si="19"/>
        <v>6580.5</v>
      </c>
    </row>
    <row r="338" spans="2:16">
      <c r="B338" s="16"/>
      <c r="C338" s="16" t="s">
        <v>841</v>
      </c>
      <c r="E338" s="17"/>
      <c r="H338" s="18"/>
      <c r="I338" s="18"/>
      <c r="K338" s="42"/>
      <c r="L338" s="43"/>
      <c r="M338" s="44"/>
      <c r="N338" s="45"/>
      <c r="O338" s="46"/>
      <c r="P338" s="47"/>
    </row>
    <row r="339" spans="2:16">
      <c r="B339" s="15" t="s">
        <v>842</v>
      </c>
      <c r="C339" s="16" t="s">
        <v>772</v>
      </c>
      <c r="E339" s="17">
        <v>1</v>
      </c>
      <c r="F339" s="7" t="s">
        <v>350</v>
      </c>
      <c r="H339" s="18">
        <v>42800</v>
      </c>
      <c r="I339" s="18">
        <v>42800</v>
      </c>
      <c r="K339" s="42">
        <v>0</v>
      </c>
      <c r="L339" s="43">
        <f t="shared" si="16"/>
        <v>0</v>
      </c>
      <c r="M339" s="44">
        <f t="shared" si="17"/>
        <v>0.25</v>
      </c>
      <c r="N339" s="45">
        <f t="shared" si="18"/>
        <v>10700</v>
      </c>
      <c r="O339" s="46">
        <v>0.25</v>
      </c>
      <c r="P339" s="47">
        <f t="shared" si="19"/>
        <v>10700</v>
      </c>
    </row>
    <row r="340" spans="2:16" ht="22.5">
      <c r="B340" s="16"/>
      <c r="C340" s="16" t="s">
        <v>773</v>
      </c>
      <c r="E340" s="17"/>
      <c r="H340" s="18"/>
      <c r="I340" s="18"/>
      <c r="K340" s="42"/>
      <c r="L340" s="43"/>
      <c r="M340" s="44"/>
      <c r="N340" s="45"/>
      <c r="O340" s="46"/>
      <c r="P340" s="47"/>
    </row>
    <row r="341" spans="2:16">
      <c r="K341" s="42"/>
      <c r="L341" s="43"/>
      <c r="M341" s="44"/>
      <c r="N341" s="45"/>
      <c r="O341" s="46"/>
      <c r="P341" s="47"/>
    </row>
    <row r="342" spans="2:16">
      <c r="B342" s="8" t="s">
        <v>843</v>
      </c>
      <c r="C342" s="9" t="s">
        <v>844</v>
      </c>
      <c r="D342" s="10" t="s">
        <v>325</v>
      </c>
      <c r="E342" s="11"/>
      <c r="F342" s="12"/>
      <c r="G342" s="11"/>
      <c r="H342" s="13"/>
      <c r="I342" s="14">
        <v>3851368.67</v>
      </c>
      <c r="K342" s="42"/>
      <c r="L342" s="43"/>
      <c r="M342" s="44"/>
      <c r="N342" s="45"/>
      <c r="O342" s="46"/>
      <c r="P342" s="47"/>
    </row>
    <row r="343" spans="2:16">
      <c r="B343" s="15" t="s">
        <v>845</v>
      </c>
      <c r="C343" s="16" t="s">
        <v>772</v>
      </c>
      <c r="E343" s="17">
        <v>1</v>
      </c>
      <c r="F343" s="7" t="s">
        <v>350</v>
      </c>
      <c r="H343" s="18">
        <v>52000</v>
      </c>
      <c r="I343" s="18">
        <v>52000</v>
      </c>
      <c r="K343" s="42">
        <v>0</v>
      </c>
      <c r="L343" s="43">
        <f t="shared" si="16"/>
        <v>0</v>
      </c>
      <c r="M343" s="44">
        <f t="shared" si="17"/>
        <v>0.25</v>
      </c>
      <c r="N343" s="45">
        <f t="shared" si="18"/>
        <v>13000</v>
      </c>
      <c r="O343" s="46">
        <v>0.25</v>
      </c>
      <c r="P343" s="47">
        <f t="shared" si="19"/>
        <v>13000</v>
      </c>
    </row>
    <row r="344" spans="2:16" ht="33.75">
      <c r="B344" s="16"/>
      <c r="C344" s="16" t="s">
        <v>846</v>
      </c>
      <c r="E344" s="17"/>
      <c r="H344" s="18"/>
      <c r="I344" s="18"/>
      <c r="K344" s="42"/>
      <c r="L344" s="43"/>
      <c r="M344" s="44"/>
      <c r="N344" s="45"/>
      <c r="O344" s="46"/>
      <c r="P344" s="47"/>
    </row>
    <row r="345" spans="2:16">
      <c r="B345" s="15" t="s">
        <v>847</v>
      </c>
      <c r="C345" s="16" t="s">
        <v>848</v>
      </c>
      <c r="E345" s="17">
        <v>1</v>
      </c>
      <c r="F345" s="7" t="s">
        <v>350</v>
      </c>
      <c r="H345" s="18">
        <v>31616</v>
      </c>
      <c r="I345" s="18">
        <v>31616</v>
      </c>
      <c r="K345" s="42">
        <v>0</v>
      </c>
      <c r="L345" s="43">
        <f t="shared" si="16"/>
        <v>0</v>
      </c>
      <c r="M345" s="44">
        <f t="shared" si="17"/>
        <v>0.1</v>
      </c>
      <c r="N345" s="45">
        <f t="shared" si="18"/>
        <v>3161.6000000000004</v>
      </c>
      <c r="O345" s="46">
        <v>0.1</v>
      </c>
      <c r="P345" s="47">
        <f t="shared" si="19"/>
        <v>3161.6000000000004</v>
      </c>
    </row>
    <row r="346" spans="2:16">
      <c r="B346" s="16"/>
      <c r="C346" s="16" t="s">
        <v>849</v>
      </c>
      <c r="E346" s="17"/>
      <c r="H346" s="18"/>
      <c r="I346" s="18"/>
      <c r="K346" s="42"/>
      <c r="L346" s="43"/>
      <c r="M346" s="44"/>
      <c r="N346" s="45"/>
      <c r="O346" s="46"/>
      <c r="P346" s="47"/>
    </row>
    <row r="347" spans="2:16">
      <c r="B347" s="15" t="s">
        <v>850</v>
      </c>
      <c r="C347" s="16" t="s">
        <v>851</v>
      </c>
      <c r="E347" s="17">
        <v>1800</v>
      </c>
      <c r="F347" s="7" t="s">
        <v>338</v>
      </c>
      <c r="H347" s="18">
        <v>5.72</v>
      </c>
      <c r="I347" s="18">
        <v>10296</v>
      </c>
      <c r="K347" s="42">
        <v>0</v>
      </c>
      <c r="L347" s="43">
        <f t="shared" si="16"/>
        <v>0</v>
      </c>
      <c r="M347" s="44">
        <f t="shared" si="17"/>
        <v>0.6</v>
      </c>
      <c r="N347" s="45">
        <f t="shared" si="18"/>
        <v>6177.5999999999995</v>
      </c>
      <c r="O347" s="46">
        <v>0.6</v>
      </c>
      <c r="P347" s="47">
        <f t="shared" si="19"/>
        <v>6177.5999999999995</v>
      </c>
    </row>
    <row r="348" spans="2:16">
      <c r="B348" s="15" t="s">
        <v>852</v>
      </c>
      <c r="C348" s="16" t="s">
        <v>853</v>
      </c>
      <c r="E348" s="17">
        <v>1800</v>
      </c>
      <c r="F348" s="7" t="s">
        <v>338</v>
      </c>
      <c r="H348" s="18">
        <v>4.16</v>
      </c>
      <c r="I348" s="18">
        <v>7488</v>
      </c>
      <c r="K348" s="42">
        <v>0</v>
      </c>
      <c r="L348" s="43">
        <f t="shared" ref="L348:L411" si="20">+K348*H348</f>
        <v>0</v>
      </c>
      <c r="M348" s="44">
        <f t="shared" ref="M348:M411" si="21">O348-K348</f>
        <v>0.6</v>
      </c>
      <c r="N348" s="45">
        <f t="shared" ref="N348:N411" si="22">+P348-L348</f>
        <v>4492.8</v>
      </c>
      <c r="O348" s="46">
        <v>0.6</v>
      </c>
      <c r="P348" s="47">
        <f t="shared" ref="P348:P411" si="23">+O348*I348</f>
        <v>4492.8</v>
      </c>
    </row>
    <row r="349" spans="2:16">
      <c r="B349" s="15" t="s">
        <v>854</v>
      </c>
      <c r="C349" s="16" t="s">
        <v>855</v>
      </c>
      <c r="E349" s="17">
        <v>2</v>
      </c>
      <c r="F349" s="7" t="s">
        <v>342</v>
      </c>
      <c r="H349" s="18">
        <v>80080</v>
      </c>
      <c r="I349" s="18">
        <v>160160</v>
      </c>
      <c r="K349" s="42">
        <v>0</v>
      </c>
      <c r="L349" s="43">
        <f t="shared" si="20"/>
        <v>0</v>
      </c>
      <c r="M349" s="44">
        <f t="shared" si="21"/>
        <v>0</v>
      </c>
      <c r="N349" s="45">
        <f t="shared" si="22"/>
        <v>0</v>
      </c>
      <c r="O349" s="46">
        <v>0</v>
      </c>
      <c r="P349" s="47">
        <f t="shared" si="23"/>
        <v>0</v>
      </c>
    </row>
    <row r="350" spans="2:16" ht="22.5">
      <c r="B350" s="16"/>
      <c r="C350" s="16" t="s">
        <v>856</v>
      </c>
      <c r="E350" s="17"/>
      <c r="H350" s="18"/>
      <c r="I350" s="18"/>
      <c r="K350" s="42"/>
      <c r="L350" s="43"/>
      <c r="M350" s="44"/>
      <c r="N350" s="45"/>
      <c r="O350" s="46"/>
      <c r="P350" s="47"/>
    </row>
    <row r="351" spans="2:16" ht="22.5">
      <c r="B351" s="15" t="s">
        <v>857</v>
      </c>
      <c r="C351" s="16" t="s">
        <v>858</v>
      </c>
      <c r="E351" s="17">
        <v>210</v>
      </c>
      <c r="F351" s="7" t="s">
        <v>410</v>
      </c>
      <c r="H351" s="18">
        <v>904.8</v>
      </c>
      <c r="I351" s="18">
        <v>190008</v>
      </c>
      <c r="K351" s="42">
        <v>0</v>
      </c>
      <c r="L351" s="43">
        <f t="shared" si="20"/>
        <v>0</v>
      </c>
      <c r="M351" s="44">
        <f t="shared" si="21"/>
        <v>0.2</v>
      </c>
      <c r="N351" s="45">
        <f t="shared" si="22"/>
        <v>38001.599999999999</v>
      </c>
      <c r="O351" s="46">
        <v>0.2</v>
      </c>
      <c r="P351" s="47">
        <f t="shared" si="23"/>
        <v>38001.599999999999</v>
      </c>
    </row>
    <row r="352" spans="2:16">
      <c r="B352" s="16"/>
      <c r="C352" s="16" t="s">
        <v>859</v>
      </c>
      <c r="E352" s="17"/>
      <c r="H352" s="18"/>
      <c r="I352" s="18"/>
      <c r="K352" s="42"/>
      <c r="L352" s="43"/>
      <c r="M352" s="44"/>
      <c r="N352" s="45"/>
      <c r="O352" s="46"/>
      <c r="P352" s="47"/>
    </row>
    <row r="353" spans="2:16" ht="22.5">
      <c r="B353" s="15" t="s">
        <v>860</v>
      </c>
      <c r="C353" s="16" t="s">
        <v>861</v>
      </c>
      <c r="E353" s="17">
        <v>1200</v>
      </c>
      <c r="F353" s="7" t="s">
        <v>410</v>
      </c>
      <c r="H353" s="18">
        <v>572</v>
      </c>
      <c r="I353" s="18">
        <v>686400</v>
      </c>
      <c r="K353" s="42">
        <v>0</v>
      </c>
      <c r="L353" s="43">
        <f t="shared" si="20"/>
        <v>0</v>
      </c>
      <c r="M353" s="44">
        <f t="shared" si="21"/>
        <v>0.2</v>
      </c>
      <c r="N353" s="45">
        <f t="shared" si="22"/>
        <v>137280</v>
      </c>
      <c r="O353" s="46">
        <v>0.2</v>
      </c>
      <c r="P353" s="47">
        <f t="shared" si="23"/>
        <v>137280</v>
      </c>
    </row>
    <row r="354" spans="2:16">
      <c r="B354" s="16"/>
      <c r="C354" s="16" t="s">
        <v>862</v>
      </c>
      <c r="E354" s="17"/>
      <c r="H354" s="18"/>
      <c r="I354" s="18"/>
      <c r="K354" s="42"/>
      <c r="L354" s="43"/>
      <c r="M354" s="44"/>
      <c r="N354" s="45"/>
      <c r="O354" s="46"/>
      <c r="P354" s="47"/>
    </row>
    <row r="355" spans="2:16" ht="22.5">
      <c r="B355" s="15" t="s">
        <v>863</v>
      </c>
      <c r="C355" s="16" t="s">
        <v>864</v>
      </c>
      <c r="E355" s="17">
        <v>200</v>
      </c>
      <c r="F355" s="7" t="s">
        <v>410</v>
      </c>
      <c r="H355" s="18">
        <v>208</v>
      </c>
      <c r="I355" s="18">
        <v>41600</v>
      </c>
      <c r="K355" s="42">
        <v>0</v>
      </c>
      <c r="L355" s="43">
        <f t="shared" si="20"/>
        <v>0</v>
      </c>
      <c r="M355" s="44">
        <f t="shared" si="21"/>
        <v>0.1</v>
      </c>
      <c r="N355" s="45">
        <f t="shared" si="22"/>
        <v>4160</v>
      </c>
      <c r="O355" s="46">
        <v>0.1</v>
      </c>
      <c r="P355" s="47">
        <f t="shared" si="23"/>
        <v>4160</v>
      </c>
    </row>
    <row r="356" spans="2:16" ht="22.5">
      <c r="B356" s="15" t="s">
        <v>865</v>
      </c>
      <c r="C356" s="16" t="s">
        <v>866</v>
      </c>
      <c r="E356" s="17">
        <v>1</v>
      </c>
      <c r="F356" s="7" t="s">
        <v>342</v>
      </c>
      <c r="H356" s="18">
        <v>1260272</v>
      </c>
      <c r="I356" s="18">
        <v>1260272</v>
      </c>
      <c r="K356" s="42">
        <v>0</v>
      </c>
      <c r="L356" s="43">
        <f t="shared" si="20"/>
        <v>0</v>
      </c>
      <c r="M356" s="44">
        <f t="shared" si="21"/>
        <v>0</v>
      </c>
      <c r="N356" s="45">
        <f t="shared" si="22"/>
        <v>0</v>
      </c>
      <c r="O356" s="46">
        <v>0</v>
      </c>
      <c r="P356" s="47">
        <f t="shared" si="23"/>
        <v>0</v>
      </c>
    </row>
    <row r="357" spans="2:16">
      <c r="B357" s="16"/>
      <c r="C357" s="16" t="s">
        <v>867</v>
      </c>
      <c r="E357" s="17"/>
      <c r="H357" s="18"/>
      <c r="I357" s="18"/>
      <c r="K357" s="42"/>
      <c r="L357" s="43"/>
      <c r="M357" s="44"/>
      <c r="N357" s="45"/>
      <c r="O357" s="46"/>
      <c r="P357" s="47"/>
    </row>
    <row r="358" spans="2:16" ht="33.75">
      <c r="B358" s="15" t="s">
        <v>868</v>
      </c>
      <c r="C358" s="16" t="s">
        <v>869</v>
      </c>
      <c r="E358" s="17">
        <v>9</v>
      </c>
      <c r="F358" s="7" t="s">
        <v>342</v>
      </c>
      <c r="H358" s="18">
        <v>43539.6</v>
      </c>
      <c r="I358" s="18">
        <v>391856.39999999997</v>
      </c>
      <c r="K358" s="42">
        <v>0</v>
      </c>
      <c r="L358" s="43">
        <f t="shared" si="20"/>
        <v>0</v>
      </c>
      <c r="M358" s="44">
        <f t="shared" si="21"/>
        <v>0</v>
      </c>
      <c r="N358" s="45">
        <f t="shared" si="22"/>
        <v>0</v>
      </c>
      <c r="O358" s="46">
        <v>0</v>
      </c>
      <c r="P358" s="47">
        <f t="shared" si="23"/>
        <v>0</v>
      </c>
    </row>
    <row r="359" spans="2:16" ht="45">
      <c r="B359" s="16"/>
      <c r="C359" s="16" t="s">
        <v>870</v>
      </c>
      <c r="E359" s="17"/>
      <c r="H359" s="18"/>
      <c r="I359" s="18"/>
      <c r="K359" s="42"/>
      <c r="L359" s="43"/>
      <c r="M359" s="44"/>
      <c r="N359" s="45"/>
      <c r="O359" s="46"/>
      <c r="P359" s="47"/>
    </row>
    <row r="360" spans="2:16" ht="22.5">
      <c r="B360" s="15" t="s">
        <v>871</v>
      </c>
      <c r="C360" s="16" t="s">
        <v>872</v>
      </c>
      <c r="E360" s="17">
        <v>1</v>
      </c>
      <c r="F360" s="7" t="s">
        <v>342</v>
      </c>
      <c r="H360" s="18">
        <v>24960</v>
      </c>
      <c r="I360" s="18">
        <v>24960</v>
      </c>
      <c r="K360" s="42">
        <v>0</v>
      </c>
      <c r="L360" s="43">
        <f t="shared" si="20"/>
        <v>0</v>
      </c>
      <c r="M360" s="44">
        <f t="shared" si="21"/>
        <v>0</v>
      </c>
      <c r="N360" s="45">
        <f t="shared" si="22"/>
        <v>0</v>
      </c>
      <c r="O360" s="46">
        <v>0</v>
      </c>
      <c r="P360" s="47">
        <f t="shared" si="23"/>
        <v>0</v>
      </c>
    </row>
    <row r="361" spans="2:16" ht="22.5">
      <c r="B361" s="15" t="s">
        <v>873</v>
      </c>
      <c r="C361" s="16" t="s">
        <v>874</v>
      </c>
      <c r="E361" s="17">
        <v>1</v>
      </c>
      <c r="F361" s="7" t="s">
        <v>350</v>
      </c>
      <c r="H361" s="18">
        <v>247520</v>
      </c>
      <c r="I361" s="18">
        <v>247520</v>
      </c>
      <c r="K361" s="42">
        <v>0</v>
      </c>
      <c r="L361" s="43">
        <f t="shared" si="20"/>
        <v>0</v>
      </c>
      <c r="M361" s="44">
        <f t="shared" si="21"/>
        <v>0</v>
      </c>
      <c r="N361" s="45">
        <f t="shared" si="22"/>
        <v>0</v>
      </c>
      <c r="O361" s="46">
        <v>0</v>
      </c>
      <c r="P361" s="47">
        <f t="shared" si="23"/>
        <v>0</v>
      </c>
    </row>
    <row r="362" spans="2:16" ht="22.5">
      <c r="B362" s="16"/>
      <c r="C362" s="16" t="s">
        <v>875</v>
      </c>
      <c r="E362" s="17"/>
      <c r="H362" s="18"/>
      <c r="I362" s="18"/>
      <c r="K362" s="42"/>
      <c r="L362" s="43"/>
      <c r="M362" s="44"/>
      <c r="N362" s="45"/>
      <c r="O362" s="46"/>
      <c r="P362" s="47"/>
    </row>
    <row r="363" spans="2:16" ht="33.75">
      <c r="B363" s="15" t="s">
        <v>876</v>
      </c>
      <c r="C363" s="16" t="s">
        <v>877</v>
      </c>
      <c r="E363" s="17">
        <v>600</v>
      </c>
      <c r="F363" s="7" t="s">
        <v>410</v>
      </c>
      <c r="H363" s="18">
        <v>62.4</v>
      </c>
      <c r="I363" s="18">
        <v>37440</v>
      </c>
      <c r="K363" s="42">
        <v>0</v>
      </c>
      <c r="L363" s="43">
        <f t="shared" si="20"/>
        <v>0</v>
      </c>
      <c r="M363" s="44">
        <f t="shared" si="21"/>
        <v>0.1</v>
      </c>
      <c r="N363" s="45">
        <f t="shared" si="22"/>
        <v>3744</v>
      </c>
      <c r="O363" s="46">
        <v>0.1</v>
      </c>
      <c r="P363" s="47">
        <f t="shared" si="23"/>
        <v>3744</v>
      </c>
    </row>
    <row r="364" spans="2:16" ht="22.5">
      <c r="B364" s="15" t="s">
        <v>878</v>
      </c>
      <c r="C364" s="16" t="s">
        <v>879</v>
      </c>
      <c r="E364" s="17">
        <v>264</v>
      </c>
      <c r="F364" s="7" t="s">
        <v>410</v>
      </c>
      <c r="H364" s="18">
        <v>253.34</v>
      </c>
      <c r="I364" s="18">
        <v>66881.759999999995</v>
      </c>
      <c r="K364" s="42">
        <v>0</v>
      </c>
      <c r="L364" s="43">
        <f t="shared" si="20"/>
        <v>0</v>
      </c>
      <c r="M364" s="44">
        <f t="shared" si="21"/>
        <v>0.1</v>
      </c>
      <c r="N364" s="45">
        <f t="shared" si="22"/>
        <v>6688.1759999999995</v>
      </c>
      <c r="O364" s="46">
        <v>0.1</v>
      </c>
      <c r="P364" s="47">
        <f t="shared" si="23"/>
        <v>6688.1759999999995</v>
      </c>
    </row>
    <row r="365" spans="2:16">
      <c r="B365" s="16"/>
      <c r="C365" s="16" t="s">
        <v>880</v>
      </c>
      <c r="E365" s="17"/>
      <c r="H365" s="18"/>
      <c r="I365" s="18"/>
      <c r="K365" s="42"/>
      <c r="L365" s="43"/>
      <c r="M365" s="44"/>
      <c r="N365" s="45"/>
      <c r="O365" s="46"/>
      <c r="P365" s="47"/>
    </row>
    <row r="366" spans="2:16" ht="22.5">
      <c r="B366" s="15" t="s">
        <v>881</v>
      </c>
      <c r="C366" s="16" t="s">
        <v>882</v>
      </c>
      <c r="E366" s="17">
        <v>14</v>
      </c>
      <c r="F366" s="7" t="s">
        <v>410</v>
      </c>
      <c r="H366" s="18">
        <v>345.8</v>
      </c>
      <c r="I366" s="18">
        <v>4841.2</v>
      </c>
      <c r="K366" s="42">
        <v>0</v>
      </c>
      <c r="L366" s="43">
        <f t="shared" si="20"/>
        <v>0</v>
      </c>
      <c r="M366" s="44">
        <f t="shared" si="21"/>
        <v>0.1</v>
      </c>
      <c r="N366" s="45">
        <f t="shared" si="22"/>
        <v>484.12</v>
      </c>
      <c r="O366" s="46">
        <v>0.1</v>
      </c>
      <c r="P366" s="47">
        <f t="shared" si="23"/>
        <v>484.12</v>
      </c>
    </row>
    <row r="367" spans="2:16">
      <c r="B367" s="16"/>
      <c r="C367" s="16" t="s">
        <v>880</v>
      </c>
      <c r="E367" s="17"/>
      <c r="H367" s="18"/>
      <c r="I367" s="18"/>
      <c r="K367" s="42"/>
      <c r="L367" s="43"/>
      <c r="M367" s="44"/>
      <c r="N367" s="45"/>
      <c r="O367" s="46"/>
      <c r="P367" s="47"/>
    </row>
    <row r="368" spans="2:16" ht="22.5">
      <c r="B368" s="15" t="s">
        <v>883</v>
      </c>
      <c r="C368" s="16" t="s">
        <v>884</v>
      </c>
      <c r="E368" s="17">
        <v>63</v>
      </c>
      <c r="F368" s="7" t="s">
        <v>410</v>
      </c>
      <c r="H368" s="18">
        <v>456.77</v>
      </c>
      <c r="I368" s="18">
        <v>28776.51</v>
      </c>
      <c r="K368" s="42">
        <v>0</v>
      </c>
      <c r="L368" s="43">
        <f t="shared" si="20"/>
        <v>0</v>
      </c>
      <c r="M368" s="44">
        <f t="shared" si="21"/>
        <v>0.1</v>
      </c>
      <c r="N368" s="45">
        <f t="shared" si="22"/>
        <v>2877.6509999999998</v>
      </c>
      <c r="O368" s="46">
        <v>0.1</v>
      </c>
      <c r="P368" s="47">
        <f t="shared" si="23"/>
        <v>2877.6509999999998</v>
      </c>
    </row>
    <row r="369" spans="2:16">
      <c r="B369" s="16"/>
      <c r="C369" s="16" t="s">
        <v>880</v>
      </c>
      <c r="E369" s="17"/>
      <c r="H369" s="18"/>
      <c r="I369" s="18"/>
      <c r="K369" s="42"/>
      <c r="L369" s="43"/>
      <c r="M369" s="44"/>
      <c r="N369" s="45"/>
      <c r="O369" s="46"/>
      <c r="P369" s="47"/>
    </row>
    <row r="370" spans="2:16" ht="22.5">
      <c r="B370" s="15" t="s">
        <v>885</v>
      </c>
      <c r="C370" s="16" t="s">
        <v>0</v>
      </c>
      <c r="E370" s="17">
        <v>112</v>
      </c>
      <c r="F370" s="7" t="s">
        <v>410</v>
      </c>
      <c r="H370" s="18">
        <v>468</v>
      </c>
      <c r="I370" s="18">
        <v>52416</v>
      </c>
      <c r="K370" s="42">
        <v>0</v>
      </c>
      <c r="L370" s="43">
        <f t="shared" si="20"/>
        <v>0</v>
      </c>
      <c r="M370" s="44">
        <f t="shared" si="21"/>
        <v>0.1</v>
      </c>
      <c r="N370" s="45">
        <f t="shared" si="22"/>
        <v>5241.6000000000004</v>
      </c>
      <c r="O370" s="46">
        <v>0.1</v>
      </c>
      <c r="P370" s="47">
        <f t="shared" si="23"/>
        <v>5241.6000000000004</v>
      </c>
    </row>
    <row r="371" spans="2:16">
      <c r="B371" s="16"/>
      <c r="C371" s="16" t="s">
        <v>880</v>
      </c>
      <c r="E371" s="17"/>
      <c r="H371" s="18"/>
      <c r="I371" s="18"/>
      <c r="K371" s="42"/>
      <c r="L371" s="43"/>
      <c r="M371" s="44"/>
      <c r="N371" s="45"/>
      <c r="O371" s="46"/>
      <c r="P371" s="47"/>
    </row>
    <row r="372" spans="2:16">
      <c r="B372" s="15" t="s">
        <v>1</v>
      </c>
      <c r="C372" s="16" t="s">
        <v>2</v>
      </c>
      <c r="E372" s="17">
        <v>100</v>
      </c>
      <c r="F372" s="7" t="s">
        <v>3</v>
      </c>
      <c r="H372" s="18">
        <v>166.4</v>
      </c>
      <c r="I372" s="18">
        <v>16640</v>
      </c>
      <c r="K372" s="42">
        <v>0</v>
      </c>
      <c r="L372" s="43">
        <f t="shared" si="20"/>
        <v>0</v>
      </c>
      <c r="M372" s="44">
        <f t="shared" si="21"/>
        <v>0.1</v>
      </c>
      <c r="N372" s="45">
        <f t="shared" si="22"/>
        <v>1664</v>
      </c>
      <c r="O372" s="46">
        <v>0.1</v>
      </c>
      <c r="P372" s="47">
        <f t="shared" si="23"/>
        <v>1664</v>
      </c>
    </row>
    <row r="373" spans="2:16" ht="22.5">
      <c r="B373" s="16"/>
      <c r="C373" s="16" t="s">
        <v>4</v>
      </c>
      <c r="E373" s="17"/>
      <c r="H373" s="18"/>
      <c r="I373" s="18"/>
      <c r="K373" s="42"/>
      <c r="L373" s="43"/>
      <c r="M373" s="44"/>
      <c r="N373" s="45"/>
      <c r="O373" s="46"/>
      <c r="P373" s="47"/>
    </row>
    <row r="374" spans="2:16">
      <c r="B374" s="15" t="s">
        <v>5</v>
      </c>
      <c r="C374" s="16" t="s">
        <v>6</v>
      </c>
      <c r="E374" s="17">
        <v>100</v>
      </c>
      <c r="F374" s="7" t="s">
        <v>3</v>
      </c>
      <c r="H374" s="18">
        <v>166.4</v>
      </c>
      <c r="I374" s="18">
        <v>16640</v>
      </c>
      <c r="K374" s="42">
        <v>0</v>
      </c>
      <c r="L374" s="43">
        <f t="shared" si="20"/>
        <v>0</v>
      </c>
      <c r="M374" s="44">
        <f t="shared" si="21"/>
        <v>0.1</v>
      </c>
      <c r="N374" s="45">
        <f t="shared" si="22"/>
        <v>1664</v>
      </c>
      <c r="O374" s="46">
        <v>0.1</v>
      </c>
      <c r="P374" s="47">
        <f t="shared" si="23"/>
        <v>1664</v>
      </c>
    </row>
    <row r="375" spans="2:16" ht="22.5">
      <c r="B375" s="16"/>
      <c r="C375" s="16" t="s">
        <v>4</v>
      </c>
      <c r="E375" s="17"/>
      <c r="H375" s="18"/>
      <c r="I375" s="18"/>
      <c r="K375" s="42"/>
      <c r="L375" s="43"/>
      <c r="M375" s="44"/>
      <c r="N375" s="45"/>
      <c r="O375" s="46"/>
      <c r="P375" s="47"/>
    </row>
    <row r="376" spans="2:16">
      <c r="B376" s="15" t="s">
        <v>7</v>
      </c>
      <c r="C376" s="16" t="s">
        <v>8</v>
      </c>
      <c r="E376" s="17">
        <v>20</v>
      </c>
      <c r="F376" s="7" t="s">
        <v>342</v>
      </c>
      <c r="H376" s="18">
        <v>1248</v>
      </c>
      <c r="I376" s="18">
        <v>24960</v>
      </c>
      <c r="K376" s="42">
        <v>0</v>
      </c>
      <c r="L376" s="43">
        <f t="shared" si="20"/>
        <v>0</v>
      </c>
      <c r="M376" s="44">
        <f t="shared" si="21"/>
        <v>0.1</v>
      </c>
      <c r="N376" s="45">
        <f t="shared" si="22"/>
        <v>2496</v>
      </c>
      <c r="O376" s="46">
        <v>0.1</v>
      </c>
      <c r="P376" s="47">
        <f t="shared" si="23"/>
        <v>2496</v>
      </c>
    </row>
    <row r="377" spans="2:16">
      <c r="B377" s="16"/>
      <c r="C377" s="16" t="s">
        <v>9</v>
      </c>
      <c r="E377" s="17"/>
      <c r="H377" s="18"/>
      <c r="I377" s="18"/>
      <c r="K377" s="42"/>
      <c r="L377" s="43"/>
      <c r="M377" s="44"/>
      <c r="N377" s="45"/>
      <c r="O377" s="46"/>
      <c r="P377" s="47"/>
    </row>
    <row r="378" spans="2:16">
      <c r="B378" s="15" t="s">
        <v>10</v>
      </c>
      <c r="C378" s="16" t="s">
        <v>11</v>
      </c>
      <c r="E378" s="17">
        <v>104</v>
      </c>
      <c r="F378" s="7" t="s">
        <v>410</v>
      </c>
      <c r="H378" s="18">
        <v>114.4</v>
      </c>
      <c r="I378" s="18">
        <v>11897.6</v>
      </c>
      <c r="K378" s="42">
        <v>0</v>
      </c>
      <c r="L378" s="43">
        <f t="shared" si="20"/>
        <v>0</v>
      </c>
      <c r="M378" s="44">
        <f t="shared" si="21"/>
        <v>0</v>
      </c>
      <c r="N378" s="45">
        <f t="shared" si="22"/>
        <v>0</v>
      </c>
      <c r="O378" s="46">
        <v>0</v>
      </c>
      <c r="P378" s="47">
        <f t="shared" si="23"/>
        <v>0</v>
      </c>
    </row>
    <row r="379" spans="2:16">
      <c r="B379" s="16"/>
      <c r="C379" s="16" t="s">
        <v>12</v>
      </c>
      <c r="E379" s="17"/>
      <c r="H379" s="18"/>
      <c r="I379" s="18"/>
      <c r="K379" s="42"/>
      <c r="L379" s="43"/>
      <c r="M379" s="44"/>
      <c r="N379" s="45"/>
      <c r="O379" s="46"/>
      <c r="P379" s="47"/>
    </row>
    <row r="380" spans="2:16">
      <c r="B380" s="15" t="s">
        <v>13</v>
      </c>
      <c r="C380" s="16" t="s">
        <v>14</v>
      </c>
      <c r="E380" s="17">
        <v>400</v>
      </c>
      <c r="F380" s="7" t="s">
        <v>3</v>
      </c>
      <c r="H380" s="18">
        <v>62.4</v>
      </c>
      <c r="I380" s="18">
        <v>24960</v>
      </c>
      <c r="K380" s="42">
        <v>0</v>
      </c>
      <c r="L380" s="43">
        <f t="shared" si="20"/>
        <v>0</v>
      </c>
      <c r="M380" s="44">
        <f t="shared" si="21"/>
        <v>0.1</v>
      </c>
      <c r="N380" s="45">
        <f t="shared" si="22"/>
        <v>2496</v>
      </c>
      <c r="O380" s="46">
        <v>0.1</v>
      </c>
      <c r="P380" s="47">
        <f t="shared" si="23"/>
        <v>2496</v>
      </c>
    </row>
    <row r="381" spans="2:16">
      <c r="B381" s="15" t="s">
        <v>15</v>
      </c>
      <c r="C381" s="16" t="s">
        <v>16</v>
      </c>
      <c r="E381" s="17">
        <v>510</v>
      </c>
      <c r="F381" s="7" t="s">
        <v>3</v>
      </c>
      <c r="H381" s="18">
        <v>166.4</v>
      </c>
      <c r="I381" s="18">
        <v>84864</v>
      </c>
      <c r="K381" s="42">
        <v>0</v>
      </c>
      <c r="L381" s="43">
        <f t="shared" si="20"/>
        <v>0</v>
      </c>
      <c r="M381" s="44">
        <f t="shared" si="21"/>
        <v>0.1</v>
      </c>
      <c r="N381" s="45">
        <f t="shared" si="22"/>
        <v>8486.4</v>
      </c>
      <c r="O381" s="46">
        <v>0.1</v>
      </c>
      <c r="P381" s="47">
        <f t="shared" si="23"/>
        <v>8486.4</v>
      </c>
    </row>
    <row r="382" spans="2:16">
      <c r="B382" s="16"/>
      <c r="C382" s="16" t="s">
        <v>880</v>
      </c>
      <c r="E382" s="17"/>
      <c r="H382" s="18"/>
      <c r="I382" s="18"/>
      <c r="K382" s="42"/>
      <c r="L382" s="43"/>
      <c r="M382" s="44"/>
      <c r="N382" s="45"/>
      <c r="O382" s="46"/>
      <c r="P382" s="47"/>
    </row>
    <row r="383" spans="2:16">
      <c r="B383" s="15" t="s">
        <v>17</v>
      </c>
      <c r="C383" s="16" t="s">
        <v>18</v>
      </c>
      <c r="E383" s="17">
        <v>116</v>
      </c>
      <c r="F383" s="7" t="s">
        <v>3</v>
      </c>
      <c r="H383" s="18">
        <v>166.4</v>
      </c>
      <c r="I383" s="18">
        <v>19302.400000000001</v>
      </c>
      <c r="K383" s="42">
        <v>0</v>
      </c>
      <c r="L383" s="43">
        <f t="shared" si="20"/>
        <v>0</v>
      </c>
      <c r="M383" s="44">
        <f t="shared" si="21"/>
        <v>0.1</v>
      </c>
      <c r="N383" s="45">
        <f t="shared" si="22"/>
        <v>1930.2400000000002</v>
      </c>
      <c r="O383" s="46">
        <v>0.1</v>
      </c>
      <c r="P383" s="47">
        <f t="shared" si="23"/>
        <v>1930.2400000000002</v>
      </c>
    </row>
    <row r="384" spans="2:16">
      <c r="B384" s="16"/>
      <c r="C384" s="16" t="s">
        <v>880</v>
      </c>
      <c r="E384" s="17"/>
      <c r="H384" s="18"/>
      <c r="I384" s="18"/>
      <c r="K384" s="42"/>
      <c r="L384" s="43"/>
      <c r="M384" s="44"/>
      <c r="N384" s="45"/>
      <c r="O384" s="46"/>
      <c r="P384" s="47"/>
    </row>
    <row r="385" spans="2:16">
      <c r="B385" s="15" t="s">
        <v>19</v>
      </c>
      <c r="C385" s="16" t="s">
        <v>20</v>
      </c>
      <c r="E385" s="17">
        <v>510</v>
      </c>
      <c r="F385" s="7" t="s">
        <v>342</v>
      </c>
      <c r="H385" s="18">
        <v>98.8</v>
      </c>
      <c r="I385" s="18">
        <v>50388</v>
      </c>
      <c r="K385" s="42">
        <v>0</v>
      </c>
      <c r="L385" s="43">
        <f t="shared" si="20"/>
        <v>0</v>
      </c>
      <c r="M385" s="44">
        <f t="shared" si="21"/>
        <v>0</v>
      </c>
      <c r="N385" s="45">
        <f t="shared" si="22"/>
        <v>0</v>
      </c>
      <c r="O385" s="46">
        <v>0</v>
      </c>
      <c r="P385" s="47">
        <f t="shared" si="23"/>
        <v>0</v>
      </c>
    </row>
    <row r="386" spans="2:16">
      <c r="B386" s="16"/>
      <c r="C386" s="16" t="s">
        <v>880</v>
      </c>
      <c r="E386" s="17"/>
      <c r="H386" s="18"/>
      <c r="I386" s="18"/>
      <c r="K386" s="42"/>
      <c r="L386" s="43"/>
      <c r="M386" s="44"/>
      <c r="N386" s="45"/>
      <c r="O386" s="46"/>
      <c r="P386" s="47"/>
    </row>
    <row r="387" spans="2:16">
      <c r="B387" s="15" t="s">
        <v>21</v>
      </c>
      <c r="C387" s="16" t="s">
        <v>22</v>
      </c>
      <c r="E387" s="17">
        <v>68</v>
      </c>
      <c r="F387" s="7" t="s">
        <v>342</v>
      </c>
      <c r="H387" s="18">
        <v>124.8</v>
      </c>
      <c r="I387" s="18">
        <v>8486.4</v>
      </c>
      <c r="K387" s="42">
        <v>0</v>
      </c>
      <c r="L387" s="43">
        <f t="shared" si="20"/>
        <v>0</v>
      </c>
      <c r="M387" s="44">
        <f t="shared" si="21"/>
        <v>0</v>
      </c>
      <c r="N387" s="45">
        <f t="shared" si="22"/>
        <v>0</v>
      </c>
      <c r="O387" s="46">
        <v>0</v>
      </c>
      <c r="P387" s="47">
        <f t="shared" si="23"/>
        <v>0</v>
      </c>
    </row>
    <row r="388" spans="2:16">
      <c r="B388" s="16"/>
      <c r="C388" s="16" t="s">
        <v>880</v>
      </c>
      <c r="E388" s="17"/>
      <c r="H388" s="18"/>
      <c r="I388" s="18"/>
      <c r="K388" s="42"/>
      <c r="L388" s="43"/>
      <c r="M388" s="44"/>
      <c r="N388" s="45"/>
      <c r="O388" s="46"/>
      <c r="P388" s="47"/>
    </row>
    <row r="389" spans="2:16">
      <c r="B389" s="15" t="s">
        <v>23</v>
      </c>
      <c r="C389" s="16" t="s">
        <v>24</v>
      </c>
      <c r="E389" s="17">
        <v>48</v>
      </c>
      <c r="F389" s="7" t="s">
        <v>342</v>
      </c>
      <c r="H389" s="18">
        <v>93.6</v>
      </c>
      <c r="I389" s="18">
        <v>4492.7999999999993</v>
      </c>
      <c r="K389" s="42">
        <v>0</v>
      </c>
      <c r="L389" s="43">
        <f t="shared" si="20"/>
        <v>0</v>
      </c>
      <c r="M389" s="44">
        <f t="shared" si="21"/>
        <v>0</v>
      </c>
      <c r="N389" s="45">
        <f t="shared" si="22"/>
        <v>0</v>
      </c>
      <c r="O389" s="46">
        <v>0</v>
      </c>
      <c r="P389" s="47">
        <f t="shared" si="23"/>
        <v>0</v>
      </c>
    </row>
    <row r="390" spans="2:16">
      <c r="B390" s="16"/>
      <c r="C390" s="16" t="s">
        <v>880</v>
      </c>
      <c r="E390" s="17"/>
      <c r="H390" s="18"/>
      <c r="I390" s="18"/>
      <c r="K390" s="42"/>
      <c r="L390" s="43"/>
      <c r="M390" s="44"/>
      <c r="N390" s="45"/>
      <c r="O390" s="46"/>
      <c r="P390" s="47"/>
    </row>
    <row r="391" spans="2:16">
      <c r="B391" s="15" t="s">
        <v>25</v>
      </c>
      <c r="C391" s="16" t="s">
        <v>26</v>
      </c>
      <c r="E391" s="17">
        <v>50</v>
      </c>
      <c r="F391" s="7" t="s">
        <v>342</v>
      </c>
      <c r="H391" s="18">
        <v>166.4</v>
      </c>
      <c r="I391" s="18">
        <v>8320</v>
      </c>
      <c r="K391" s="42">
        <v>0</v>
      </c>
      <c r="L391" s="43">
        <f t="shared" si="20"/>
        <v>0</v>
      </c>
      <c r="M391" s="44">
        <f t="shared" si="21"/>
        <v>0</v>
      </c>
      <c r="N391" s="45">
        <f t="shared" si="22"/>
        <v>0</v>
      </c>
      <c r="O391" s="46">
        <v>0</v>
      </c>
      <c r="P391" s="47">
        <f t="shared" si="23"/>
        <v>0</v>
      </c>
    </row>
    <row r="392" spans="2:16">
      <c r="B392" s="16"/>
      <c r="C392" s="16" t="s">
        <v>880</v>
      </c>
      <c r="E392" s="17"/>
      <c r="H392" s="18"/>
      <c r="I392" s="18"/>
      <c r="K392" s="42">
        <v>0</v>
      </c>
      <c r="L392" s="43">
        <f t="shared" si="20"/>
        <v>0</v>
      </c>
      <c r="M392" s="44">
        <f t="shared" si="21"/>
        <v>0</v>
      </c>
      <c r="N392" s="45">
        <f t="shared" si="22"/>
        <v>0</v>
      </c>
      <c r="O392" s="46">
        <v>0</v>
      </c>
      <c r="P392" s="47">
        <f t="shared" si="23"/>
        <v>0</v>
      </c>
    </row>
    <row r="393" spans="2:16" ht="22.5">
      <c r="B393" s="15" t="s">
        <v>27</v>
      </c>
      <c r="C393" s="16" t="s">
        <v>28</v>
      </c>
      <c r="E393" s="17">
        <v>2</v>
      </c>
      <c r="F393" s="7" t="s">
        <v>342</v>
      </c>
      <c r="H393" s="18">
        <v>124.8</v>
      </c>
      <c r="I393" s="18">
        <v>249.6</v>
      </c>
      <c r="K393" s="42">
        <v>0</v>
      </c>
      <c r="L393" s="43">
        <f t="shared" si="20"/>
        <v>0</v>
      </c>
      <c r="M393" s="44">
        <f t="shared" si="21"/>
        <v>0.1</v>
      </c>
      <c r="N393" s="45">
        <f t="shared" si="22"/>
        <v>24.96</v>
      </c>
      <c r="O393" s="46">
        <v>0.1</v>
      </c>
      <c r="P393" s="47">
        <f t="shared" si="23"/>
        <v>24.96</v>
      </c>
    </row>
    <row r="394" spans="2:16" ht="22.5">
      <c r="B394" s="15" t="s">
        <v>29</v>
      </c>
      <c r="C394" s="16" t="s">
        <v>30</v>
      </c>
      <c r="E394" s="17">
        <v>60</v>
      </c>
      <c r="F394" s="7" t="s">
        <v>342</v>
      </c>
      <c r="H394" s="18">
        <v>1144</v>
      </c>
      <c r="I394" s="18">
        <v>68640</v>
      </c>
      <c r="K394" s="42">
        <v>0</v>
      </c>
      <c r="L394" s="43">
        <f t="shared" si="20"/>
        <v>0</v>
      </c>
      <c r="M394" s="44">
        <f t="shared" si="21"/>
        <v>0</v>
      </c>
      <c r="N394" s="45">
        <f t="shared" si="22"/>
        <v>0</v>
      </c>
      <c r="O394" s="46">
        <v>0</v>
      </c>
      <c r="P394" s="47">
        <f t="shared" si="23"/>
        <v>0</v>
      </c>
    </row>
    <row r="395" spans="2:16" ht="22.5">
      <c r="B395" s="15" t="s">
        <v>31</v>
      </c>
      <c r="C395" s="16" t="s">
        <v>32</v>
      </c>
      <c r="E395" s="17">
        <v>6</v>
      </c>
      <c r="F395" s="7" t="s">
        <v>342</v>
      </c>
      <c r="H395" s="18">
        <v>1144</v>
      </c>
      <c r="I395" s="18">
        <v>6864</v>
      </c>
      <c r="K395" s="42">
        <v>0</v>
      </c>
      <c r="L395" s="43">
        <f t="shared" si="20"/>
        <v>0</v>
      </c>
      <c r="M395" s="44">
        <f t="shared" si="21"/>
        <v>0</v>
      </c>
      <c r="N395" s="45">
        <f t="shared" si="22"/>
        <v>0</v>
      </c>
      <c r="O395" s="46">
        <v>0</v>
      </c>
      <c r="P395" s="47">
        <f t="shared" si="23"/>
        <v>0</v>
      </c>
    </row>
    <row r="396" spans="2:16">
      <c r="B396" s="15" t="s">
        <v>33</v>
      </c>
      <c r="C396" s="16" t="s">
        <v>34</v>
      </c>
      <c r="E396" s="17">
        <v>1</v>
      </c>
      <c r="F396" s="7" t="s">
        <v>342</v>
      </c>
      <c r="H396" s="18">
        <v>260</v>
      </c>
      <c r="I396" s="18">
        <v>260</v>
      </c>
      <c r="K396" s="42">
        <v>0</v>
      </c>
      <c r="L396" s="43">
        <f t="shared" si="20"/>
        <v>0</v>
      </c>
      <c r="M396" s="44">
        <f t="shared" si="21"/>
        <v>0</v>
      </c>
      <c r="N396" s="45">
        <f t="shared" si="22"/>
        <v>0</v>
      </c>
      <c r="O396" s="46">
        <v>0</v>
      </c>
      <c r="P396" s="47">
        <f t="shared" si="23"/>
        <v>0</v>
      </c>
    </row>
    <row r="397" spans="2:16">
      <c r="B397" s="15" t="s">
        <v>35</v>
      </c>
      <c r="C397" s="16" t="s">
        <v>36</v>
      </c>
      <c r="E397" s="17">
        <v>50</v>
      </c>
      <c r="F397" s="7" t="s">
        <v>342</v>
      </c>
      <c r="H397" s="18">
        <v>166.4</v>
      </c>
      <c r="I397" s="18">
        <v>8320</v>
      </c>
      <c r="K397" s="42">
        <v>0</v>
      </c>
      <c r="L397" s="43">
        <f t="shared" si="20"/>
        <v>0</v>
      </c>
      <c r="M397" s="44">
        <f t="shared" si="21"/>
        <v>0</v>
      </c>
      <c r="N397" s="45">
        <f t="shared" si="22"/>
        <v>0</v>
      </c>
      <c r="O397" s="46">
        <v>0</v>
      </c>
      <c r="P397" s="47">
        <f t="shared" si="23"/>
        <v>0</v>
      </c>
    </row>
    <row r="398" spans="2:16">
      <c r="B398" s="16"/>
      <c r="C398" s="16" t="s">
        <v>880</v>
      </c>
      <c r="E398" s="17"/>
      <c r="H398" s="18"/>
      <c r="I398" s="18"/>
      <c r="K398" s="42"/>
      <c r="L398" s="43"/>
      <c r="M398" s="44"/>
      <c r="N398" s="45"/>
      <c r="O398" s="46"/>
      <c r="P398" s="47"/>
    </row>
    <row r="399" spans="2:16">
      <c r="B399" s="15" t="s">
        <v>37</v>
      </c>
      <c r="C399" s="16" t="s">
        <v>38</v>
      </c>
      <c r="E399" s="17">
        <v>6</v>
      </c>
      <c r="F399" s="7" t="s">
        <v>342</v>
      </c>
      <c r="H399" s="18">
        <v>312</v>
      </c>
      <c r="I399" s="18">
        <v>1872</v>
      </c>
      <c r="K399" s="42">
        <v>0</v>
      </c>
      <c r="L399" s="43">
        <f t="shared" si="20"/>
        <v>0</v>
      </c>
      <c r="M399" s="44">
        <f t="shared" si="21"/>
        <v>0</v>
      </c>
      <c r="N399" s="45">
        <f t="shared" si="22"/>
        <v>0</v>
      </c>
      <c r="O399" s="46">
        <v>0</v>
      </c>
      <c r="P399" s="47">
        <f t="shared" si="23"/>
        <v>0</v>
      </c>
    </row>
    <row r="400" spans="2:16">
      <c r="B400" s="16"/>
      <c r="C400" s="16" t="s">
        <v>39</v>
      </c>
      <c r="E400" s="17"/>
      <c r="H400" s="18"/>
      <c r="I400" s="18"/>
      <c r="K400" s="42"/>
      <c r="L400" s="43"/>
      <c r="M400" s="44"/>
      <c r="N400" s="45"/>
      <c r="O400" s="46"/>
      <c r="P400" s="47"/>
    </row>
    <row r="401" spans="2:16">
      <c r="B401" s="15" t="s">
        <v>40</v>
      </c>
      <c r="C401" s="16" t="s">
        <v>41</v>
      </c>
      <c r="E401" s="17">
        <v>1000</v>
      </c>
      <c r="F401" s="7" t="s">
        <v>410</v>
      </c>
      <c r="H401" s="18">
        <v>83.2</v>
      </c>
      <c r="I401" s="18">
        <v>83200</v>
      </c>
      <c r="K401" s="42">
        <v>0</v>
      </c>
      <c r="L401" s="43">
        <f t="shared" si="20"/>
        <v>0</v>
      </c>
      <c r="M401" s="44">
        <f t="shared" si="21"/>
        <v>0.1</v>
      </c>
      <c r="N401" s="45">
        <f t="shared" si="22"/>
        <v>8320</v>
      </c>
      <c r="O401" s="46">
        <v>0.1</v>
      </c>
      <c r="P401" s="47">
        <f t="shared" si="23"/>
        <v>8320</v>
      </c>
    </row>
    <row r="402" spans="2:16">
      <c r="B402" s="16"/>
      <c r="C402" s="16" t="s">
        <v>880</v>
      </c>
      <c r="E402" s="17"/>
      <c r="H402" s="18"/>
      <c r="I402" s="18"/>
      <c r="K402" s="42"/>
      <c r="L402" s="43"/>
      <c r="M402" s="44"/>
      <c r="N402" s="45"/>
      <c r="O402" s="46"/>
      <c r="P402" s="47"/>
    </row>
    <row r="403" spans="2:16">
      <c r="B403" s="15" t="s">
        <v>42</v>
      </c>
      <c r="C403" s="16" t="s">
        <v>43</v>
      </c>
      <c r="E403" s="17">
        <v>200</v>
      </c>
      <c r="F403" s="7" t="s">
        <v>410</v>
      </c>
      <c r="H403" s="18">
        <v>83.2</v>
      </c>
      <c r="I403" s="18">
        <v>16640</v>
      </c>
      <c r="K403" s="42">
        <v>0</v>
      </c>
      <c r="L403" s="43">
        <f t="shared" si="20"/>
        <v>0</v>
      </c>
      <c r="M403" s="44">
        <f t="shared" si="21"/>
        <v>0.1</v>
      </c>
      <c r="N403" s="45">
        <f t="shared" si="22"/>
        <v>1664</v>
      </c>
      <c r="O403" s="46">
        <v>0.1</v>
      </c>
      <c r="P403" s="47">
        <f t="shared" si="23"/>
        <v>1664</v>
      </c>
    </row>
    <row r="404" spans="2:16">
      <c r="B404" s="16"/>
      <c r="C404" s="16" t="s">
        <v>880</v>
      </c>
      <c r="E404" s="17"/>
      <c r="H404" s="18"/>
      <c r="I404" s="18"/>
      <c r="K404" s="42"/>
      <c r="L404" s="43"/>
      <c r="M404" s="44"/>
      <c r="N404" s="45"/>
      <c r="O404" s="46"/>
      <c r="P404" s="47"/>
    </row>
    <row r="405" spans="2:16">
      <c r="B405" s="15" t="s">
        <v>44</v>
      </c>
      <c r="C405" s="16" t="s">
        <v>45</v>
      </c>
      <c r="E405" s="17">
        <v>200</v>
      </c>
      <c r="F405" s="7" t="s">
        <v>410</v>
      </c>
      <c r="H405" s="18">
        <v>83.2</v>
      </c>
      <c r="I405" s="18">
        <v>16640</v>
      </c>
      <c r="K405" s="42">
        <v>0</v>
      </c>
      <c r="L405" s="43">
        <f t="shared" si="20"/>
        <v>0</v>
      </c>
      <c r="M405" s="44">
        <f t="shared" si="21"/>
        <v>0.1</v>
      </c>
      <c r="N405" s="45">
        <f t="shared" si="22"/>
        <v>1664</v>
      </c>
      <c r="O405" s="46">
        <v>0.1</v>
      </c>
      <c r="P405" s="47">
        <f t="shared" si="23"/>
        <v>1664</v>
      </c>
    </row>
    <row r="406" spans="2:16">
      <c r="B406" s="16"/>
      <c r="C406" s="16" t="s">
        <v>880</v>
      </c>
      <c r="E406" s="17"/>
      <c r="H406" s="18"/>
      <c r="I406" s="18"/>
      <c r="K406" s="42"/>
      <c r="L406" s="43"/>
      <c r="M406" s="44"/>
      <c r="N406" s="45"/>
      <c r="O406" s="46"/>
      <c r="P406" s="47"/>
    </row>
    <row r="407" spans="2:16">
      <c r="B407" s="15" t="s">
        <v>46</v>
      </c>
      <c r="C407" s="16" t="s">
        <v>47</v>
      </c>
      <c r="E407" s="17">
        <v>200</v>
      </c>
      <c r="F407" s="7" t="s">
        <v>410</v>
      </c>
      <c r="H407" s="18">
        <v>83.2</v>
      </c>
      <c r="I407" s="18">
        <v>16640</v>
      </c>
      <c r="K407" s="42">
        <v>0</v>
      </c>
      <c r="L407" s="43">
        <f t="shared" si="20"/>
        <v>0</v>
      </c>
      <c r="M407" s="44">
        <f t="shared" si="21"/>
        <v>0</v>
      </c>
      <c r="N407" s="45">
        <f t="shared" si="22"/>
        <v>0</v>
      </c>
      <c r="O407" s="46">
        <v>0</v>
      </c>
      <c r="P407" s="47">
        <f t="shared" si="23"/>
        <v>0</v>
      </c>
    </row>
    <row r="408" spans="2:16">
      <c r="B408" s="16"/>
      <c r="C408" s="16" t="s">
        <v>880</v>
      </c>
      <c r="E408" s="17"/>
      <c r="H408" s="18"/>
      <c r="I408" s="18"/>
      <c r="K408" s="42"/>
      <c r="L408" s="43"/>
      <c r="M408" s="44"/>
      <c r="N408" s="45"/>
      <c r="O408" s="46"/>
      <c r="P408" s="47"/>
    </row>
    <row r="409" spans="2:16">
      <c r="B409" s="15" t="s">
        <v>48</v>
      </c>
      <c r="C409" s="16" t="s">
        <v>49</v>
      </c>
      <c r="E409" s="17">
        <v>200</v>
      </c>
      <c r="F409" s="7" t="s">
        <v>410</v>
      </c>
      <c r="H409" s="18">
        <v>83.2</v>
      </c>
      <c r="I409" s="18">
        <v>16640</v>
      </c>
      <c r="K409" s="42">
        <v>0</v>
      </c>
      <c r="L409" s="43">
        <f t="shared" si="20"/>
        <v>0</v>
      </c>
      <c r="M409" s="44">
        <f t="shared" si="21"/>
        <v>0.1</v>
      </c>
      <c r="N409" s="45">
        <f t="shared" si="22"/>
        <v>1664</v>
      </c>
      <c r="O409" s="46">
        <v>0.1</v>
      </c>
      <c r="P409" s="47">
        <f t="shared" si="23"/>
        <v>1664</v>
      </c>
    </row>
    <row r="410" spans="2:16">
      <c r="B410" s="16"/>
      <c r="C410" s="16" t="s">
        <v>880</v>
      </c>
      <c r="E410" s="17"/>
      <c r="H410" s="18"/>
      <c r="I410" s="18"/>
      <c r="K410" s="42"/>
      <c r="L410" s="43"/>
      <c r="M410" s="44"/>
      <c r="N410" s="45"/>
      <c r="O410" s="46"/>
      <c r="P410" s="47"/>
    </row>
    <row r="411" spans="2:16" ht="22.5">
      <c r="B411" s="15" t="s">
        <v>50</v>
      </c>
      <c r="C411" s="16" t="s">
        <v>51</v>
      </c>
      <c r="E411" s="17">
        <v>200</v>
      </c>
      <c r="F411" s="7" t="s">
        <v>410</v>
      </c>
      <c r="H411" s="18">
        <v>83.2</v>
      </c>
      <c r="I411" s="18">
        <v>16640</v>
      </c>
      <c r="K411" s="42">
        <v>0</v>
      </c>
      <c r="L411" s="43">
        <f t="shared" si="20"/>
        <v>0</v>
      </c>
      <c r="M411" s="44">
        <f t="shared" si="21"/>
        <v>0.1</v>
      </c>
      <c r="N411" s="45">
        <f t="shared" si="22"/>
        <v>1664</v>
      </c>
      <c r="O411" s="46">
        <v>0.1</v>
      </c>
      <c r="P411" s="47">
        <f t="shared" si="23"/>
        <v>1664</v>
      </c>
    </row>
    <row r="412" spans="2:16">
      <c r="B412" s="16"/>
      <c r="C412" s="16" t="s">
        <v>880</v>
      </c>
      <c r="E412" s="17"/>
      <c r="H412" s="18"/>
      <c r="I412" s="18"/>
      <c r="K412" s="42"/>
      <c r="L412" s="43"/>
      <c r="M412" s="44"/>
      <c r="N412" s="45"/>
      <c r="O412" s="46"/>
      <c r="P412" s="47"/>
    </row>
    <row r="413" spans="2:16">
      <c r="B413" s="15" t="s">
        <v>52</v>
      </c>
      <c r="C413" s="16" t="s">
        <v>53</v>
      </c>
      <c r="E413" s="17">
        <v>200</v>
      </c>
      <c r="F413" s="7" t="s">
        <v>410</v>
      </c>
      <c r="H413" s="18">
        <v>83.2</v>
      </c>
      <c r="I413" s="18">
        <v>16640</v>
      </c>
      <c r="K413" s="42">
        <v>0</v>
      </c>
      <c r="L413" s="43">
        <f t="shared" ref="L413:L474" si="24">+K413*H413</f>
        <v>0</v>
      </c>
      <c r="M413" s="44">
        <f t="shared" ref="M413:M474" si="25">O413-K413</f>
        <v>0.1</v>
      </c>
      <c r="N413" s="45">
        <f t="shared" ref="N413:N474" si="26">+P413-L413</f>
        <v>1664</v>
      </c>
      <c r="O413" s="46">
        <v>0.1</v>
      </c>
      <c r="P413" s="47">
        <f t="shared" ref="P413:P474" si="27">+O413*I413</f>
        <v>1664</v>
      </c>
    </row>
    <row r="414" spans="2:16">
      <c r="B414" s="16"/>
      <c r="C414" s="16" t="s">
        <v>880</v>
      </c>
      <c r="E414" s="17"/>
      <c r="H414" s="18"/>
      <c r="I414" s="18"/>
      <c r="K414" s="42"/>
      <c r="L414" s="43"/>
      <c r="M414" s="44"/>
      <c r="N414" s="45"/>
      <c r="O414" s="46"/>
      <c r="P414" s="47"/>
    </row>
    <row r="415" spans="2:16">
      <c r="B415" s="15" t="s">
        <v>54</v>
      </c>
      <c r="C415" s="16" t="s">
        <v>55</v>
      </c>
      <c r="E415" s="17">
        <v>200</v>
      </c>
      <c r="F415" s="7" t="s">
        <v>410</v>
      </c>
      <c r="H415" s="18">
        <v>83.2</v>
      </c>
      <c r="I415" s="18">
        <v>16640</v>
      </c>
      <c r="K415" s="42">
        <v>0</v>
      </c>
      <c r="L415" s="43">
        <f t="shared" si="24"/>
        <v>0</v>
      </c>
      <c r="M415" s="44">
        <f t="shared" si="25"/>
        <v>0.1</v>
      </c>
      <c r="N415" s="45">
        <f t="shared" si="26"/>
        <v>1664</v>
      </c>
      <c r="O415" s="46">
        <v>0.1</v>
      </c>
      <c r="P415" s="47">
        <f t="shared" si="27"/>
        <v>1664</v>
      </c>
    </row>
    <row r="416" spans="2:16">
      <c r="B416" s="16"/>
      <c r="C416" s="16" t="s">
        <v>880</v>
      </c>
      <c r="E416" s="17"/>
      <c r="H416" s="18"/>
      <c r="I416" s="18"/>
      <c r="K416" s="42"/>
      <c r="L416" s="43"/>
      <c r="M416" s="44"/>
      <c r="N416" s="45"/>
      <c r="O416" s="46"/>
      <c r="P416" s="47"/>
    </row>
    <row r="417" spans="2:16">
      <c r="K417" s="42"/>
      <c r="L417" s="43"/>
      <c r="M417" s="44"/>
      <c r="N417" s="45"/>
      <c r="O417" s="46"/>
      <c r="P417" s="47"/>
    </row>
    <row r="418" spans="2:16">
      <c r="B418" s="8" t="s">
        <v>56</v>
      </c>
      <c r="C418" s="9" t="s">
        <v>57</v>
      </c>
      <c r="D418" s="10" t="s">
        <v>325</v>
      </c>
      <c r="E418" s="11"/>
      <c r="F418" s="12"/>
      <c r="G418" s="11"/>
      <c r="H418" s="13"/>
      <c r="I418" s="14">
        <v>495275.5</v>
      </c>
      <c r="K418" s="42"/>
      <c r="L418" s="43"/>
      <c r="M418" s="44"/>
      <c r="N418" s="45"/>
      <c r="O418" s="46"/>
      <c r="P418" s="47"/>
    </row>
    <row r="419" spans="2:16">
      <c r="B419" s="15" t="s">
        <v>58</v>
      </c>
      <c r="C419" s="16" t="s">
        <v>772</v>
      </c>
      <c r="E419" s="17">
        <v>1</v>
      </c>
      <c r="F419" s="7" t="s">
        <v>350</v>
      </c>
      <c r="H419" s="18">
        <v>41200</v>
      </c>
      <c r="I419" s="18">
        <v>41200</v>
      </c>
      <c r="K419" s="42">
        <v>0</v>
      </c>
      <c r="L419" s="43">
        <f t="shared" si="24"/>
        <v>0</v>
      </c>
      <c r="M419" s="44">
        <f t="shared" si="25"/>
        <v>0.25</v>
      </c>
      <c r="N419" s="45">
        <f t="shared" si="26"/>
        <v>10300</v>
      </c>
      <c r="O419" s="46">
        <v>0.25</v>
      </c>
      <c r="P419" s="47">
        <f t="shared" si="27"/>
        <v>10300</v>
      </c>
    </row>
    <row r="420" spans="2:16">
      <c r="B420" s="16"/>
      <c r="C420" s="16" t="s">
        <v>59</v>
      </c>
      <c r="E420" s="17"/>
      <c r="H420" s="18"/>
      <c r="I420" s="18"/>
      <c r="K420" s="42"/>
      <c r="L420" s="43"/>
      <c r="M420" s="44"/>
      <c r="N420" s="45"/>
      <c r="O420" s="46"/>
      <c r="P420" s="47"/>
    </row>
    <row r="421" spans="2:16">
      <c r="B421" s="15" t="s">
        <v>60</v>
      </c>
      <c r="C421" s="16" t="s">
        <v>61</v>
      </c>
      <c r="E421" s="17">
        <v>1</v>
      </c>
      <c r="F421" s="7" t="s">
        <v>350</v>
      </c>
      <c r="H421" s="18">
        <v>30900</v>
      </c>
      <c r="I421" s="18">
        <v>30900</v>
      </c>
      <c r="K421" s="42">
        <v>0</v>
      </c>
      <c r="L421" s="43">
        <f t="shared" si="24"/>
        <v>0</v>
      </c>
      <c r="M421" s="44">
        <f t="shared" si="25"/>
        <v>0.1</v>
      </c>
      <c r="N421" s="45">
        <f t="shared" si="26"/>
        <v>3090</v>
      </c>
      <c r="O421" s="46">
        <v>0.1</v>
      </c>
      <c r="P421" s="47">
        <f t="shared" si="27"/>
        <v>3090</v>
      </c>
    </row>
    <row r="422" spans="2:16">
      <c r="B422" s="15" t="s">
        <v>62</v>
      </c>
      <c r="C422" s="16" t="s">
        <v>63</v>
      </c>
      <c r="E422" s="17">
        <v>160</v>
      </c>
      <c r="F422" s="7" t="s">
        <v>3</v>
      </c>
      <c r="H422" s="18">
        <v>618</v>
      </c>
      <c r="I422" s="18">
        <v>98880</v>
      </c>
      <c r="K422" s="42">
        <v>0</v>
      </c>
      <c r="L422" s="43">
        <f t="shared" si="24"/>
        <v>0</v>
      </c>
      <c r="M422" s="44">
        <f t="shared" si="25"/>
        <v>0</v>
      </c>
      <c r="N422" s="45">
        <f t="shared" si="26"/>
        <v>0</v>
      </c>
      <c r="O422" s="46">
        <v>0</v>
      </c>
      <c r="P422" s="47">
        <f t="shared" si="27"/>
        <v>0</v>
      </c>
    </row>
    <row r="423" spans="2:16">
      <c r="B423" s="16"/>
      <c r="C423" s="16" t="s">
        <v>64</v>
      </c>
      <c r="E423" s="17"/>
      <c r="H423" s="18"/>
      <c r="I423" s="18"/>
      <c r="K423" s="42"/>
      <c r="L423" s="43"/>
      <c r="M423" s="44"/>
      <c r="N423" s="45"/>
      <c r="O423" s="46"/>
      <c r="P423" s="47"/>
    </row>
    <row r="424" spans="2:16">
      <c r="B424" s="15" t="s">
        <v>65</v>
      </c>
      <c r="C424" s="16" t="s">
        <v>66</v>
      </c>
      <c r="E424" s="17">
        <v>160</v>
      </c>
      <c r="F424" s="7" t="s">
        <v>3</v>
      </c>
      <c r="H424" s="18">
        <v>618</v>
      </c>
      <c r="I424" s="18">
        <v>98880</v>
      </c>
      <c r="K424" s="42">
        <v>0</v>
      </c>
      <c r="L424" s="43">
        <f t="shared" si="24"/>
        <v>0</v>
      </c>
      <c r="M424" s="44">
        <f t="shared" si="25"/>
        <v>0</v>
      </c>
      <c r="N424" s="45">
        <f t="shared" si="26"/>
        <v>0</v>
      </c>
      <c r="O424" s="46">
        <v>0</v>
      </c>
      <c r="P424" s="47">
        <f t="shared" si="27"/>
        <v>0</v>
      </c>
    </row>
    <row r="425" spans="2:16">
      <c r="B425" s="16"/>
      <c r="C425" s="16" t="s">
        <v>64</v>
      </c>
      <c r="E425" s="17"/>
      <c r="H425" s="18"/>
      <c r="I425" s="18"/>
      <c r="K425" s="42"/>
      <c r="L425" s="43"/>
      <c r="M425" s="44"/>
      <c r="N425" s="45"/>
      <c r="O425" s="46"/>
      <c r="P425" s="47"/>
    </row>
    <row r="426" spans="2:16">
      <c r="B426" s="15" t="s">
        <v>67</v>
      </c>
      <c r="C426" s="16" t="s">
        <v>68</v>
      </c>
      <c r="E426" s="17">
        <v>650</v>
      </c>
      <c r="F426" s="7" t="s">
        <v>342</v>
      </c>
      <c r="H426" s="18">
        <v>66.95</v>
      </c>
      <c r="I426" s="18">
        <v>43517.5</v>
      </c>
      <c r="K426" s="42">
        <v>0</v>
      </c>
      <c r="L426" s="43">
        <f t="shared" si="24"/>
        <v>0</v>
      </c>
      <c r="M426" s="44">
        <f t="shared" si="25"/>
        <v>0</v>
      </c>
      <c r="N426" s="45">
        <f t="shared" si="26"/>
        <v>0</v>
      </c>
      <c r="O426" s="46">
        <v>0</v>
      </c>
      <c r="P426" s="47">
        <f t="shared" si="27"/>
        <v>0</v>
      </c>
    </row>
    <row r="427" spans="2:16">
      <c r="B427" s="16"/>
      <c r="C427" s="16" t="s">
        <v>64</v>
      </c>
      <c r="E427" s="17"/>
      <c r="H427" s="18"/>
      <c r="I427" s="18"/>
      <c r="K427" s="42"/>
      <c r="L427" s="43"/>
      <c r="M427" s="44"/>
      <c r="N427" s="45"/>
      <c r="O427" s="46"/>
      <c r="P427" s="47"/>
    </row>
    <row r="428" spans="2:16">
      <c r="B428" s="15" t="s">
        <v>69</v>
      </c>
      <c r="C428" s="16" t="s">
        <v>70</v>
      </c>
      <c r="E428" s="17">
        <v>1</v>
      </c>
      <c r="F428" s="7" t="s">
        <v>410</v>
      </c>
      <c r="H428" s="18">
        <v>15450</v>
      </c>
      <c r="I428" s="18">
        <v>15450</v>
      </c>
      <c r="K428" s="42">
        <v>0</v>
      </c>
      <c r="L428" s="43">
        <f t="shared" si="24"/>
        <v>0</v>
      </c>
      <c r="M428" s="44">
        <f t="shared" si="25"/>
        <v>0</v>
      </c>
      <c r="N428" s="45">
        <f t="shared" si="26"/>
        <v>0</v>
      </c>
      <c r="O428" s="46">
        <v>0</v>
      </c>
      <c r="P428" s="47">
        <f t="shared" si="27"/>
        <v>0</v>
      </c>
    </row>
    <row r="429" spans="2:16">
      <c r="B429" s="15" t="s">
        <v>71</v>
      </c>
      <c r="C429" s="16" t="s">
        <v>72</v>
      </c>
      <c r="E429" s="17">
        <v>1</v>
      </c>
      <c r="F429" s="7" t="s">
        <v>410</v>
      </c>
      <c r="H429" s="18">
        <v>46350</v>
      </c>
      <c r="I429" s="18">
        <v>46350</v>
      </c>
      <c r="K429" s="42">
        <v>0</v>
      </c>
      <c r="L429" s="43">
        <f t="shared" si="24"/>
        <v>0</v>
      </c>
      <c r="M429" s="44">
        <f t="shared" si="25"/>
        <v>0</v>
      </c>
      <c r="N429" s="45">
        <f t="shared" si="26"/>
        <v>0</v>
      </c>
      <c r="O429" s="46">
        <v>0</v>
      </c>
      <c r="P429" s="47">
        <f t="shared" si="27"/>
        <v>0</v>
      </c>
    </row>
    <row r="430" spans="2:16">
      <c r="B430" s="15" t="s">
        <v>73</v>
      </c>
      <c r="C430" s="16" t="s">
        <v>74</v>
      </c>
      <c r="E430" s="17">
        <v>10</v>
      </c>
      <c r="F430" s="7" t="s">
        <v>342</v>
      </c>
      <c r="H430" s="18">
        <v>5665</v>
      </c>
      <c r="I430" s="18">
        <v>56650</v>
      </c>
      <c r="K430" s="42">
        <v>0</v>
      </c>
      <c r="L430" s="43">
        <f t="shared" si="24"/>
        <v>0</v>
      </c>
      <c r="M430" s="44">
        <f t="shared" si="25"/>
        <v>0</v>
      </c>
      <c r="N430" s="45">
        <f t="shared" si="26"/>
        <v>0</v>
      </c>
      <c r="O430" s="46">
        <v>0</v>
      </c>
      <c r="P430" s="47">
        <f t="shared" si="27"/>
        <v>0</v>
      </c>
    </row>
    <row r="431" spans="2:16">
      <c r="B431" s="15" t="s">
        <v>75</v>
      </c>
      <c r="C431" s="16" t="s">
        <v>76</v>
      </c>
      <c r="E431" s="17">
        <v>70</v>
      </c>
      <c r="F431" s="7" t="s">
        <v>342</v>
      </c>
      <c r="H431" s="18">
        <v>391.4</v>
      </c>
      <c r="I431" s="18">
        <v>27398</v>
      </c>
      <c r="K431" s="42">
        <v>0</v>
      </c>
      <c r="L431" s="43">
        <f t="shared" si="24"/>
        <v>0</v>
      </c>
      <c r="M431" s="44">
        <f t="shared" si="25"/>
        <v>0</v>
      </c>
      <c r="N431" s="45">
        <f t="shared" si="26"/>
        <v>0</v>
      </c>
      <c r="O431" s="46">
        <v>0</v>
      </c>
      <c r="P431" s="47">
        <f t="shared" si="27"/>
        <v>0</v>
      </c>
    </row>
    <row r="432" spans="2:16">
      <c r="B432" s="15" t="s">
        <v>77</v>
      </c>
      <c r="C432" s="16" t="s">
        <v>78</v>
      </c>
      <c r="E432" s="17">
        <v>1</v>
      </c>
      <c r="F432" s="7" t="s">
        <v>342</v>
      </c>
      <c r="H432" s="18">
        <v>10300</v>
      </c>
      <c r="I432" s="18">
        <v>10300</v>
      </c>
      <c r="K432" s="42">
        <v>0</v>
      </c>
      <c r="L432" s="43">
        <f t="shared" si="24"/>
        <v>0</v>
      </c>
      <c r="M432" s="44">
        <f t="shared" si="25"/>
        <v>0</v>
      </c>
      <c r="N432" s="45">
        <f t="shared" si="26"/>
        <v>0</v>
      </c>
      <c r="O432" s="46">
        <v>0</v>
      </c>
      <c r="P432" s="47">
        <f t="shared" si="27"/>
        <v>0</v>
      </c>
    </row>
    <row r="433" spans="2:16">
      <c r="B433" s="15" t="s">
        <v>79</v>
      </c>
      <c r="C433" s="16" t="s">
        <v>80</v>
      </c>
      <c r="E433" s="17">
        <v>1</v>
      </c>
      <c r="F433" s="7" t="s">
        <v>350</v>
      </c>
      <c r="H433" s="18">
        <v>25750</v>
      </c>
      <c r="I433" s="18">
        <v>25750</v>
      </c>
      <c r="K433" s="42">
        <v>0</v>
      </c>
      <c r="L433" s="43">
        <f t="shared" si="24"/>
        <v>0</v>
      </c>
      <c r="M433" s="44">
        <f t="shared" si="25"/>
        <v>0</v>
      </c>
      <c r="N433" s="45">
        <f t="shared" si="26"/>
        <v>0</v>
      </c>
      <c r="O433" s="46">
        <v>0</v>
      </c>
      <c r="P433" s="47">
        <f t="shared" si="27"/>
        <v>0</v>
      </c>
    </row>
    <row r="434" spans="2:16">
      <c r="K434" s="42"/>
      <c r="L434" s="43"/>
      <c r="M434" s="44"/>
      <c r="N434" s="45"/>
      <c r="O434" s="46"/>
      <c r="P434" s="47"/>
    </row>
    <row r="435" spans="2:16">
      <c r="B435" s="8" t="s">
        <v>81</v>
      </c>
      <c r="C435" s="9" t="s">
        <v>82</v>
      </c>
      <c r="D435" s="10" t="s">
        <v>325</v>
      </c>
      <c r="E435" s="11"/>
      <c r="F435" s="12"/>
      <c r="G435" s="11"/>
      <c r="H435" s="13"/>
      <c r="I435" s="14">
        <v>328930.68</v>
      </c>
      <c r="K435" s="42"/>
      <c r="L435" s="43"/>
      <c r="M435" s="44"/>
      <c r="N435" s="45"/>
      <c r="O435" s="46"/>
      <c r="P435" s="47"/>
    </row>
    <row r="436" spans="2:16" ht="22.5">
      <c r="B436" s="15" t="s">
        <v>83</v>
      </c>
      <c r="C436" s="16" t="s">
        <v>84</v>
      </c>
      <c r="E436" s="17">
        <v>15</v>
      </c>
      <c r="F436" s="7" t="s">
        <v>342</v>
      </c>
      <c r="H436" s="18">
        <v>332.8</v>
      </c>
      <c r="I436" s="18">
        <v>4992</v>
      </c>
      <c r="K436" s="42">
        <v>0</v>
      </c>
      <c r="L436" s="43">
        <f t="shared" si="24"/>
        <v>0</v>
      </c>
      <c r="M436" s="44">
        <f t="shared" si="25"/>
        <v>0</v>
      </c>
      <c r="N436" s="45">
        <f t="shared" si="26"/>
        <v>0</v>
      </c>
      <c r="O436" s="46">
        <v>0</v>
      </c>
      <c r="P436" s="47">
        <f t="shared" si="27"/>
        <v>0</v>
      </c>
    </row>
    <row r="437" spans="2:16" ht="22.5">
      <c r="B437" s="15" t="s">
        <v>85</v>
      </c>
      <c r="C437" s="16" t="s">
        <v>86</v>
      </c>
      <c r="E437" s="17">
        <v>4</v>
      </c>
      <c r="F437" s="7" t="s">
        <v>342</v>
      </c>
      <c r="H437" s="18">
        <v>9484.7999999999993</v>
      </c>
      <c r="I437" s="18">
        <v>37939.199999999997</v>
      </c>
      <c r="K437" s="42">
        <v>0</v>
      </c>
      <c r="L437" s="43">
        <f t="shared" si="24"/>
        <v>0</v>
      </c>
      <c r="M437" s="44">
        <f t="shared" si="25"/>
        <v>0</v>
      </c>
      <c r="N437" s="45">
        <f t="shared" si="26"/>
        <v>0</v>
      </c>
      <c r="O437" s="46">
        <v>0</v>
      </c>
      <c r="P437" s="47">
        <f t="shared" si="27"/>
        <v>0</v>
      </c>
    </row>
    <row r="438" spans="2:16">
      <c r="B438" s="16"/>
      <c r="C438" s="16" t="s">
        <v>87</v>
      </c>
      <c r="E438" s="17"/>
      <c r="H438" s="18"/>
      <c r="I438" s="18"/>
      <c r="K438" s="42"/>
      <c r="L438" s="43"/>
      <c r="M438" s="44"/>
      <c r="N438" s="45"/>
      <c r="O438" s="46"/>
      <c r="P438" s="47"/>
    </row>
    <row r="439" spans="2:16">
      <c r="B439" s="15" t="s">
        <v>88</v>
      </c>
      <c r="C439" s="16" t="s">
        <v>89</v>
      </c>
      <c r="E439" s="17">
        <v>69</v>
      </c>
      <c r="F439" s="7" t="s">
        <v>342</v>
      </c>
      <c r="H439" s="18">
        <v>661.44</v>
      </c>
      <c r="I439" s="18">
        <v>45639.360000000001</v>
      </c>
      <c r="K439" s="42">
        <v>0</v>
      </c>
      <c r="L439" s="43">
        <f t="shared" si="24"/>
        <v>0</v>
      </c>
      <c r="M439" s="44">
        <f t="shared" si="25"/>
        <v>0</v>
      </c>
      <c r="N439" s="45">
        <f t="shared" si="26"/>
        <v>0</v>
      </c>
      <c r="O439" s="46">
        <v>0</v>
      </c>
      <c r="P439" s="47">
        <f t="shared" si="27"/>
        <v>0</v>
      </c>
    </row>
    <row r="440" spans="2:16" ht="22.5">
      <c r="B440" s="16"/>
      <c r="C440" s="16" t="s">
        <v>90</v>
      </c>
      <c r="E440" s="17"/>
      <c r="H440" s="18"/>
      <c r="I440" s="18"/>
      <c r="K440" s="42"/>
      <c r="L440" s="43"/>
      <c r="M440" s="44"/>
      <c r="N440" s="45"/>
      <c r="O440" s="46"/>
      <c r="P440" s="47"/>
    </row>
    <row r="441" spans="2:16">
      <c r="B441" s="15" t="s">
        <v>91</v>
      </c>
      <c r="C441" s="16" t="s">
        <v>92</v>
      </c>
      <c r="E441" s="17">
        <v>147</v>
      </c>
      <c r="F441" s="7" t="s">
        <v>342</v>
      </c>
      <c r="H441" s="18">
        <v>120.12</v>
      </c>
      <c r="I441" s="18">
        <v>17657.64</v>
      </c>
      <c r="K441" s="42">
        <v>0</v>
      </c>
      <c r="L441" s="43">
        <f t="shared" si="24"/>
        <v>0</v>
      </c>
      <c r="M441" s="44">
        <f t="shared" si="25"/>
        <v>0</v>
      </c>
      <c r="N441" s="45">
        <f t="shared" si="26"/>
        <v>0</v>
      </c>
      <c r="O441" s="46">
        <v>0</v>
      </c>
      <c r="P441" s="47">
        <f t="shared" si="27"/>
        <v>0</v>
      </c>
    </row>
    <row r="442" spans="2:16" ht="22.5">
      <c r="B442" s="16"/>
      <c r="C442" s="16" t="s">
        <v>93</v>
      </c>
      <c r="E442" s="17"/>
      <c r="H442" s="18"/>
      <c r="I442" s="18"/>
      <c r="K442" s="42"/>
      <c r="L442" s="43"/>
      <c r="M442" s="44"/>
      <c r="N442" s="45"/>
      <c r="O442" s="46"/>
      <c r="P442" s="47"/>
    </row>
    <row r="443" spans="2:16">
      <c r="B443" s="15" t="s">
        <v>94</v>
      </c>
      <c r="C443" s="16" t="s">
        <v>95</v>
      </c>
      <c r="E443" s="17">
        <v>49</v>
      </c>
      <c r="F443" s="7" t="s">
        <v>342</v>
      </c>
      <c r="H443" s="18">
        <v>393.12</v>
      </c>
      <c r="I443" s="18">
        <v>19262.88</v>
      </c>
      <c r="K443" s="42">
        <v>0</v>
      </c>
      <c r="L443" s="43">
        <f t="shared" si="24"/>
        <v>0</v>
      </c>
      <c r="M443" s="44">
        <f t="shared" si="25"/>
        <v>0</v>
      </c>
      <c r="N443" s="45">
        <f t="shared" si="26"/>
        <v>0</v>
      </c>
      <c r="O443" s="46">
        <v>0</v>
      </c>
      <c r="P443" s="47">
        <f t="shared" si="27"/>
        <v>0</v>
      </c>
    </row>
    <row r="444" spans="2:16" ht="22.5">
      <c r="B444" s="16"/>
      <c r="C444" s="16" t="s">
        <v>96</v>
      </c>
      <c r="E444" s="17"/>
      <c r="H444" s="18"/>
      <c r="I444" s="18"/>
      <c r="K444" s="42"/>
      <c r="L444" s="43"/>
      <c r="M444" s="44"/>
      <c r="N444" s="45"/>
      <c r="O444" s="46"/>
      <c r="P444" s="47"/>
    </row>
    <row r="445" spans="2:16">
      <c r="B445" s="15" t="s">
        <v>97</v>
      </c>
      <c r="C445" s="16" t="s">
        <v>98</v>
      </c>
      <c r="E445" s="17">
        <v>86</v>
      </c>
      <c r="F445" s="7" t="s">
        <v>342</v>
      </c>
      <c r="H445" s="18">
        <v>1019.2</v>
      </c>
      <c r="I445" s="18">
        <v>87651.199999999997</v>
      </c>
      <c r="K445" s="42">
        <v>0</v>
      </c>
      <c r="L445" s="43">
        <f t="shared" si="24"/>
        <v>0</v>
      </c>
      <c r="M445" s="44">
        <f t="shared" si="25"/>
        <v>0</v>
      </c>
      <c r="N445" s="45">
        <f t="shared" si="26"/>
        <v>0</v>
      </c>
      <c r="O445" s="46">
        <v>0</v>
      </c>
      <c r="P445" s="47">
        <f t="shared" si="27"/>
        <v>0</v>
      </c>
    </row>
    <row r="446" spans="2:16" ht="22.5">
      <c r="B446" s="16"/>
      <c r="C446" s="16" t="s">
        <v>99</v>
      </c>
      <c r="E446" s="17"/>
      <c r="H446" s="18"/>
      <c r="I446" s="18"/>
      <c r="K446" s="42"/>
      <c r="L446" s="43"/>
      <c r="M446" s="44"/>
      <c r="N446" s="45"/>
      <c r="O446" s="46"/>
      <c r="P446" s="47"/>
    </row>
    <row r="447" spans="2:16">
      <c r="B447" s="15" t="s">
        <v>100</v>
      </c>
      <c r="C447" s="16" t="s">
        <v>101</v>
      </c>
      <c r="E447" s="17">
        <v>159</v>
      </c>
      <c r="F447" s="7" t="s">
        <v>342</v>
      </c>
      <c r="H447" s="18">
        <v>358.8</v>
      </c>
      <c r="I447" s="18">
        <v>57049.200000000004</v>
      </c>
      <c r="K447" s="42">
        <v>0</v>
      </c>
      <c r="L447" s="43">
        <f t="shared" si="24"/>
        <v>0</v>
      </c>
      <c r="M447" s="44">
        <f t="shared" si="25"/>
        <v>0</v>
      </c>
      <c r="N447" s="45">
        <f t="shared" si="26"/>
        <v>0</v>
      </c>
      <c r="O447" s="46">
        <v>0</v>
      </c>
      <c r="P447" s="47">
        <f t="shared" si="27"/>
        <v>0</v>
      </c>
    </row>
    <row r="448" spans="2:16" ht="33.75">
      <c r="B448" s="16"/>
      <c r="C448" s="16" t="s">
        <v>102</v>
      </c>
      <c r="E448" s="17"/>
      <c r="H448" s="18"/>
      <c r="I448" s="18"/>
      <c r="K448" s="42"/>
      <c r="L448" s="43"/>
      <c r="M448" s="44"/>
      <c r="N448" s="45"/>
      <c r="O448" s="46"/>
      <c r="P448" s="47"/>
    </row>
    <row r="449" spans="2:16">
      <c r="B449" s="15" t="s">
        <v>103</v>
      </c>
      <c r="C449" s="16" t="s">
        <v>104</v>
      </c>
      <c r="E449" s="17">
        <v>16</v>
      </c>
      <c r="F449" s="7" t="s">
        <v>342</v>
      </c>
      <c r="H449" s="18">
        <v>176.8</v>
      </c>
      <c r="I449" s="18">
        <v>2828.8</v>
      </c>
      <c r="K449" s="42">
        <v>0</v>
      </c>
      <c r="L449" s="43">
        <f t="shared" si="24"/>
        <v>0</v>
      </c>
      <c r="M449" s="44">
        <f t="shared" si="25"/>
        <v>0</v>
      </c>
      <c r="N449" s="45">
        <f t="shared" si="26"/>
        <v>0</v>
      </c>
      <c r="O449" s="46">
        <v>0</v>
      </c>
      <c r="P449" s="47">
        <f t="shared" si="27"/>
        <v>0</v>
      </c>
    </row>
    <row r="450" spans="2:16" ht="22.5">
      <c r="B450" s="16"/>
      <c r="C450" s="16" t="s">
        <v>105</v>
      </c>
      <c r="E450" s="17"/>
      <c r="H450" s="18"/>
      <c r="I450" s="18"/>
      <c r="K450" s="42"/>
      <c r="L450" s="43"/>
      <c r="M450" s="44"/>
      <c r="N450" s="45"/>
      <c r="O450" s="46"/>
      <c r="P450" s="47"/>
    </row>
    <row r="451" spans="2:16">
      <c r="B451" s="15" t="s">
        <v>106</v>
      </c>
      <c r="C451" s="16" t="s">
        <v>107</v>
      </c>
      <c r="E451" s="17">
        <v>4</v>
      </c>
      <c r="F451" s="7" t="s">
        <v>342</v>
      </c>
      <c r="H451" s="18">
        <v>1248</v>
      </c>
      <c r="I451" s="18">
        <v>4992</v>
      </c>
      <c r="K451" s="42">
        <v>0</v>
      </c>
      <c r="L451" s="43">
        <f t="shared" si="24"/>
        <v>0</v>
      </c>
      <c r="M451" s="44">
        <f t="shared" si="25"/>
        <v>0</v>
      </c>
      <c r="N451" s="45">
        <f t="shared" si="26"/>
        <v>0</v>
      </c>
      <c r="O451" s="46">
        <v>0</v>
      </c>
      <c r="P451" s="47">
        <f t="shared" si="27"/>
        <v>0</v>
      </c>
    </row>
    <row r="452" spans="2:16">
      <c r="B452" s="16"/>
      <c r="C452" s="16" t="s">
        <v>108</v>
      </c>
      <c r="E452" s="17"/>
      <c r="H452" s="18"/>
      <c r="I452" s="18"/>
      <c r="K452" s="42"/>
      <c r="L452" s="43"/>
      <c r="M452" s="44"/>
      <c r="N452" s="45"/>
      <c r="O452" s="46"/>
      <c r="P452" s="47"/>
    </row>
    <row r="453" spans="2:16">
      <c r="B453" s="15" t="s">
        <v>109</v>
      </c>
      <c r="C453" s="16" t="s">
        <v>110</v>
      </c>
      <c r="E453" s="17">
        <v>36</v>
      </c>
      <c r="F453" s="7" t="s">
        <v>342</v>
      </c>
      <c r="H453" s="18">
        <v>468</v>
      </c>
      <c r="I453" s="18">
        <v>16848</v>
      </c>
      <c r="K453" s="42">
        <v>0</v>
      </c>
      <c r="L453" s="43">
        <f t="shared" si="24"/>
        <v>0</v>
      </c>
      <c r="M453" s="44">
        <f t="shared" si="25"/>
        <v>0</v>
      </c>
      <c r="N453" s="45">
        <f t="shared" si="26"/>
        <v>0</v>
      </c>
      <c r="O453" s="46">
        <v>0</v>
      </c>
      <c r="P453" s="47">
        <f t="shared" si="27"/>
        <v>0</v>
      </c>
    </row>
    <row r="454" spans="2:16" ht="22.5">
      <c r="B454" s="16"/>
      <c r="C454" s="16" t="s">
        <v>111</v>
      </c>
      <c r="E454" s="17"/>
      <c r="H454" s="18"/>
      <c r="I454" s="18"/>
      <c r="K454" s="42"/>
      <c r="L454" s="43"/>
      <c r="M454" s="44"/>
      <c r="N454" s="45"/>
      <c r="O454" s="46"/>
      <c r="P454" s="47"/>
    </row>
    <row r="455" spans="2:16">
      <c r="B455" s="15" t="s">
        <v>112</v>
      </c>
      <c r="C455" s="16" t="s">
        <v>113</v>
      </c>
      <c r="E455" s="17">
        <v>70</v>
      </c>
      <c r="F455" s="7" t="s">
        <v>342</v>
      </c>
      <c r="H455" s="18">
        <v>436.8</v>
      </c>
      <c r="I455" s="18">
        <v>30576</v>
      </c>
      <c r="K455" s="42">
        <v>0</v>
      </c>
      <c r="L455" s="43">
        <f t="shared" si="24"/>
        <v>0</v>
      </c>
      <c r="M455" s="44">
        <f t="shared" si="25"/>
        <v>0</v>
      </c>
      <c r="N455" s="45">
        <f t="shared" si="26"/>
        <v>0</v>
      </c>
      <c r="O455" s="46">
        <v>0</v>
      </c>
      <c r="P455" s="47">
        <f t="shared" si="27"/>
        <v>0</v>
      </c>
    </row>
    <row r="456" spans="2:16">
      <c r="B456" s="15" t="s">
        <v>114</v>
      </c>
      <c r="C456" s="16" t="s">
        <v>115</v>
      </c>
      <c r="E456" s="17">
        <v>28</v>
      </c>
      <c r="F456" s="7" t="s">
        <v>342</v>
      </c>
      <c r="H456" s="18">
        <v>124.8</v>
      </c>
      <c r="I456" s="18">
        <v>3494.4</v>
      </c>
      <c r="K456" s="42">
        <v>0</v>
      </c>
      <c r="L456" s="43">
        <f t="shared" si="24"/>
        <v>0</v>
      </c>
      <c r="M456" s="44">
        <f t="shared" si="25"/>
        <v>0</v>
      </c>
      <c r="N456" s="45">
        <f t="shared" si="26"/>
        <v>0</v>
      </c>
      <c r="O456" s="46">
        <v>0</v>
      </c>
      <c r="P456" s="47">
        <f t="shared" si="27"/>
        <v>0</v>
      </c>
    </row>
    <row r="457" spans="2:16">
      <c r="B457" s="16"/>
      <c r="C457" s="16" t="s">
        <v>116</v>
      </c>
      <c r="E457" s="17"/>
      <c r="H457" s="18"/>
      <c r="I457" s="18"/>
      <c r="K457" s="42"/>
      <c r="L457" s="43"/>
      <c r="M457" s="44"/>
      <c r="N457" s="45"/>
      <c r="O457" s="46"/>
      <c r="P457" s="47"/>
    </row>
    <row r="458" spans="2:16">
      <c r="K458" s="42"/>
      <c r="L458" s="43"/>
      <c r="M458" s="44"/>
      <c r="N458" s="45"/>
      <c r="O458" s="46"/>
      <c r="P458" s="47"/>
    </row>
    <row r="459" spans="2:16">
      <c r="B459" s="8" t="s">
        <v>117</v>
      </c>
      <c r="C459" s="9" t="s">
        <v>118</v>
      </c>
      <c r="D459" s="10" t="s">
        <v>325</v>
      </c>
      <c r="E459" s="11"/>
      <c r="F459" s="12"/>
      <c r="G459" s="11"/>
      <c r="H459" s="13"/>
      <c r="I459" s="14">
        <v>255770.02</v>
      </c>
      <c r="K459" s="42"/>
      <c r="L459" s="43"/>
      <c r="M459" s="44"/>
      <c r="N459" s="45"/>
      <c r="O459" s="46"/>
      <c r="P459" s="47"/>
    </row>
    <row r="460" spans="2:16" ht="22.5">
      <c r="B460" s="15" t="s">
        <v>119</v>
      </c>
      <c r="C460" s="16" t="s">
        <v>120</v>
      </c>
      <c r="E460" s="17">
        <v>1</v>
      </c>
      <c r="F460" s="7" t="s">
        <v>342</v>
      </c>
      <c r="H460" s="18">
        <v>2998.8</v>
      </c>
      <c r="I460" s="18">
        <v>2998.8</v>
      </c>
      <c r="K460" s="42">
        <v>0</v>
      </c>
      <c r="L460" s="43">
        <f t="shared" si="24"/>
        <v>0</v>
      </c>
      <c r="M460" s="44">
        <f t="shared" si="25"/>
        <v>0.1</v>
      </c>
      <c r="N460" s="45">
        <f t="shared" si="26"/>
        <v>299.88000000000005</v>
      </c>
      <c r="O460" s="46">
        <v>0.1</v>
      </c>
      <c r="P460" s="47">
        <f t="shared" si="27"/>
        <v>299.88000000000005</v>
      </c>
    </row>
    <row r="461" spans="2:16">
      <c r="B461" s="16"/>
      <c r="C461" s="16" t="s">
        <v>121</v>
      </c>
      <c r="E461" s="17"/>
      <c r="H461" s="18"/>
      <c r="I461" s="18"/>
      <c r="K461" s="42"/>
      <c r="L461" s="43"/>
      <c r="M461" s="44"/>
      <c r="N461" s="45"/>
      <c r="O461" s="46"/>
      <c r="P461" s="47"/>
    </row>
    <row r="462" spans="2:16" ht="22.5">
      <c r="B462" s="15" t="s">
        <v>122</v>
      </c>
      <c r="C462" s="16" t="s">
        <v>123</v>
      </c>
      <c r="E462" s="17">
        <v>127</v>
      </c>
      <c r="F462" s="7" t="s">
        <v>342</v>
      </c>
      <c r="H462" s="18">
        <v>712.57</v>
      </c>
      <c r="I462" s="18">
        <v>90496.39</v>
      </c>
      <c r="K462" s="42">
        <v>0</v>
      </c>
      <c r="L462" s="43">
        <f t="shared" si="24"/>
        <v>0</v>
      </c>
      <c r="M462" s="44">
        <f t="shared" si="25"/>
        <v>0.1</v>
      </c>
      <c r="N462" s="45">
        <f t="shared" si="26"/>
        <v>9049.639000000001</v>
      </c>
      <c r="O462" s="46">
        <v>0.1</v>
      </c>
      <c r="P462" s="47">
        <f t="shared" si="27"/>
        <v>9049.639000000001</v>
      </c>
    </row>
    <row r="463" spans="2:16">
      <c r="B463" s="16"/>
      <c r="C463" s="16" t="s">
        <v>124</v>
      </c>
      <c r="E463" s="17"/>
      <c r="H463" s="18"/>
      <c r="I463" s="18"/>
      <c r="K463" s="42"/>
      <c r="L463" s="43"/>
      <c r="M463" s="44"/>
      <c r="N463" s="45"/>
      <c r="O463" s="46"/>
      <c r="P463" s="47"/>
    </row>
    <row r="464" spans="2:16">
      <c r="B464" s="15" t="s">
        <v>125</v>
      </c>
      <c r="C464" s="16" t="s">
        <v>126</v>
      </c>
      <c r="E464" s="17">
        <v>1</v>
      </c>
      <c r="F464" s="7" t="s">
        <v>342</v>
      </c>
      <c r="H464" s="18">
        <v>592.70000000000005</v>
      </c>
      <c r="I464" s="18">
        <v>592.70000000000005</v>
      </c>
      <c r="K464" s="42">
        <v>0</v>
      </c>
      <c r="L464" s="43">
        <f t="shared" si="24"/>
        <v>0</v>
      </c>
      <c r="M464" s="44">
        <f t="shared" si="25"/>
        <v>0.1</v>
      </c>
      <c r="N464" s="45">
        <f t="shared" si="26"/>
        <v>59.27000000000001</v>
      </c>
      <c r="O464" s="46">
        <v>0.1</v>
      </c>
      <c r="P464" s="47">
        <f t="shared" si="27"/>
        <v>59.27000000000001</v>
      </c>
    </row>
    <row r="465" spans="2:16">
      <c r="B465" s="16"/>
      <c r="C465" s="16" t="s">
        <v>121</v>
      </c>
      <c r="E465" s="17"/>
      <c r="H465" s="18"/>
      <c r="I465" s="18"/>
      <c r="K465" s="42"/>
      <c r="L465" s="43"/>
      <c r="M465" s="44"/>
      <c r="N465" s="45"/>
      <c r="O465" s="46"/>
      <c r="P465" s="47"/>
    </row>
    <row r="466" spans="2:16">
      <c r="B466" s="15" t="s">
        <v>127</v>
      </c>
      <c r="C466" s="16" t="s">
        <v>128</v>
      </c>
      <c r="E466" s="17">
        <v>16</v>
      </c>
      <c r="F466" s="7" t="s">
        <v>342</v>
      </c>
      <c r="H466" s="18">
        <v>739.2</v>
      </c>
      <c r="I466" s="18">
        <v>11827.2</v>
      </c>
      <c r="K466" s="42">
        <v>0</v>
      </c>
      <c r="L466" s="43">
        <f t="shared" si="24"/>
        <v>0</v>
      </c>
      <c r="M466" s="44">
        <f t="shared" si="25"/>
        <v>0.1</v>
      </c>
      <c r="N466" s="45">
        <f t="shared" si="26"/>
        <v>1182.72</v>
      </c>
      <c r="O466" s="46">
        <v>0.1</v>
      </c>
      <c r="P466" s="47">
        <f t="shared" si="27"/>
        <v>1182.72</v>
      </c>
    </row>
    <row r="467" spans="2:16">
      <c r="B467" s="15" t="s">
        <v>129</v>
      </c>
      <c r="C467" s="16" t="s">
        <v>130</v>
      </c>
      <c r="E467" s="17">
        <v>4</v>
      </c>
      <c r="F467" s="7" t="s">
        <v>342</v>
      </c>
      <c r="H467" s="18">
        <v>282.24</v>
      </c>
      <c r="I467" s="18">
        <v>1128.96</v>
      </c>
      <c r="K467" s="42">
        <v>0</v>
      </c>
      <c r="L467" s="43">
        <f t="shared" si="24"/>
        <v>0</v>
      </c>
      <c r="M467" s="44">
        <f t="shared" si="25"/>
        <v>0.1</v>
      </c>
      <c r="N467" s="45">
        <f t="shared" si="26"/>
        <v>112.89600000000002</v>
      </c>
      <c r="O467" s="46">
        <v>0.1</v>
      </c>
      <c r="P467" s="47">
        <f t="shared" si="27"/>
        <v>112.89600000000002</v>
      </c>
    </row>
    <row r="468" spans="2:16">
      <c r="B468" s="15" t="s">
        <v>131</v>
      </c>
      <c r="C468" s="16" t="s">
        <v>132</v>
      </c>
      <c r="E468" s="17">
        <v>3</v>
      </c>
      <c r="F468" s="7" t="s">
        <v>350</v>
      </c>
      <c r="H468" s="18">
        <v>1041.3499999999999</v>
      </c>
      <c r="I468" s="18">
        <v>3124.0499999999997</v>
      </c>
      <c r="K468" s="42">
        <v>0</v>
      </c>
      <c r="L468" s="43">
        <f t="shared" si="24"/>
        <v>0</v>
      </c>
      <c r="M468" s="44">
        <f t="shared" si="25"/>
        <v>0.1</v>
      </c>
      <c r="N468" s="45">
        <f t="shared" si="26"/>
        <v>312.40499999999997</v>
      </c>
      <c r="O468" s="46">
        <v>0.1</v>
      </c>
      <c r="P468" s="47">
        <f t="shared" si="27"/>
        <v>312.40499999999997</v>
      </c>
    </row>
    <row r="469" spans="2:16">
      <c r="B469" s="15" t="s">
        <v>133</v>
      </c>
      <c r="C469" s="16" t="s">
        <v>134</v>
      </c>
      <c r="E469" s="17">
        <v>8</v>
      </c>
      <c r="F469" s="7" t="s">
        <v>342</v>
      </c>
      <c r="H469" s="18">
        <v>691.91</v>
      </c>
      <c r="I469" s="18">
        <v>5535.28</v>
      </c>
      <c r="K469" s="42">
        <v>0</v>
      </c>
      <c r="L469" s="43">
        <f t="shared" si="24"/>
        <v>0</v>
      </c>
      <c r="M469" s="44">
        <f t="shared" si="25"/>
        <v>0.1</v>
      </c>
      <c r="N469" s="45">
        <f t="shared" si="26"/>
        <v>553.52800000000002</v>
      </c>
      <c r="O469" s="46">
        <v>0.1</v>
      </c>
      <c r="P469" s="47">
        <f t="shared" si="27"/>
        <v>553.52800000000002</v>
      </c>
    </row>
    <row r="470" spans="2:16">
      <c r="B470" s="15" t="s">
        <v>135</v>
      </c>
      <c r="C470" s="16" t="s">
        <v>772</v>
      </c>
      <c r="E470" s="17">
        <v>1</v>
      </c>
      <c r="F470" s="7" t="s">
        <v>350</v>
      </c>
      <c r="H470" s="18">
        <v>42000</v>
      </c>
      <c r="I470" s="18">
        <v>42000</v>
      </c>
      <c r="K470" s="42">
        <v>0</v>
      </c>
      <c r="L470" s="43">
        <f t="shared" si="24"/>
        <v>0</v>
      </c>
      <c r="M470" s="44">
        <f t="shared" si="25"/>
        <v>0.1</v>
      </c>
      <c r="N470" s="45">
        <f t="shared" si="26"/>
        <v>4200</v>
      </c>
      <c r="O470" s="46">
        <v>0.1</v>
      </c>
      <c r="P470" s="47">
        <f t="shared" si="27"/>
        <v>4200</v>
      </c>
    </row>
    <row r="471" spans="2:16">
      <c r="B471" s="16"/>
      <c r="C471" s="16" t="s">
        <v>136</v>
      </c>
      <c r="E471" s="17"/>
      <c r="H471" s="18"/>
      <c r="I471" s="18"/>
      <c r="K471" s="42"/>
      <c r="L471" s="43"/>
      <c r="M471" s="44"/>
      <c r="N471" s="45"/>
      <c r="O471" s="46"/>
      <c r="P471" s="47"/>
    </row>
    <row r="472" spans="2:16">
      <c r="B472" s="15" t="s">
        <v>137</v>
      </c>
      <c r="C472" s="16" t="s">
        <v>138</v>
      </c>
      <c r="E472" s="17">
        <v>1</v>
      </c>
      <c r="F472" s="7" t="s">
        <v>350</v>
      </c>
      <c r="H472" s="18">
        <v>55650</v>
      </c>
      <c r="I472" s="18">
        <v>55650</v>
      </c>
      <c r="K472" s="42">
        <v>0</v>
      </c>
      <c r="L472" s="43">
        <f t="shared" si="24"/>
        <v>0</v>
      </c>
      <c r="M472" s="44">
        <f t="shared" si="25"/>
        <v>0.1</v>
      </c>
      <c r="N472" s="45">
        <f t="shared" si="26"/>
        <v>5565</v>
      </c>
      <c r="O472" s="46">
        <v>0.1</v>
      </c>
      <c r="P472" s="47">
        <f t="shared" si="27"/>
        <v>5565</v>
      </c>
    </row>
    <row r="473" spans="2:16" ht="22.5">
      <c r="B473" s="16"/>
      <c r="C473" s="16" t="s">
        <v>139</v>
      </c>
      <c r="E473" s="17"/>
      <c r="H473" s="18"/>
      <c r="I473" s="18"/>
      <c r="K473" s="42"/>
      <c r="L473" s="43"/>
      <c r="M473" s="44"/>
      <c r="N473" s="45"/>
      <c r="O473" s="46"/>
      <c r="P473" s="47"/>
    </row>
    <row r="474" spans="2:16" ht="33.75">
      <c r="B474" s="15" t="s">
        <v>140</v>
      </c>
      <c r="C474" s="16" t="s">
        <v>143</v>
      </c>
      <c r="E474" s="17">
        <v>1</v>
      </c>
      <c r="F474" s="7" t="s">
        <v>342</v>
      </c>
      <c r="H474" s="18">
        <v>42416.639999999999</v>
      </c>
      <c r="I474" s="18">
        <v>42416.639999999999</v>
      </c>
      <c r="K474" s="42">
        <v>0</v>
      </c>
      <c r="L474" s="43">
        <f t="shared" si="24"/>
        <v>0</v>
      </c>
      <c r="M474" s="44">
        <f t="shared" si="25"/>
        <v>0.1</v>
      </c>
      <c r="N474" s="45">
        <f t="shared" si="26"/>
        <v>4241.6639999999998</v>
      </c>
      <c r="O474" s="46">
        <v>0.1</v>
      </c>
      <c r="P474" s="47">
        <f t="shared" si="27"/>
        <v>4241.6639999999998</v>
      </c>
    </row>
    <row r="475" spans="2:16">
      <c r="K475" s="42"/>
      <c r="L475" s="43"/>
      <c r="M475" s="44"/>
      <c r="N475" s="45"/>
      <c r="O475" s="46"/>
      <c r="P475" s="47"/>
    </row>
    <row r="476" spans="2:16">
      <c r="B476" s="8" t="s">
        <v>144</v>
      </c>
      <c r="C476" s="9" t="s">
        <v>145</v>
      </c>
      <c r="D476" s="10" t="s">
        <v>325</v>
      </c>
      <c r="E476" s="11"/>
      <c r="F476" s="12"/>
      <c r="G476" s="11"/>
      <c r="H476" s="13"/>
      <c r="I476" s="14">
        <v>2079720</v>
      </c>
      <c r="K476" s="42"/>
      <c r="L476" s="43"/>
      <c r="M476" s="44"/>
      <c r="N476" s="45"/>
      <c r="O476" s="46"/>
      <c r="P476" s="47"/>
    </row>
    <row r="477" spans="2:16" ht="33.75">
      <c r="B477" s="15" t="s">
        <v>146</v>
      </c>
      <c r="C477" s="16" t="s">
        <v>147</v>
      </c>
      <c r="E477" s="17">
        <v>1</v>
      </c>
      <c r="F477" s="7" t="s">
        <v>350</v>
      </c>
      <c r="H477" s="18">
        <v>26710.94</v>
      </c>
      <c r="I477" s="18">
        <v>26710.94</v>
      </c>
      <c r="K477" s="42">
        <v>0</v>
      </c>
      <c r="L477" s="43">
        <f t="shared" ref="L477:L539" si="28">+K477*H477</f>
        <v>0</v>
      </c>
      <c r="M477" s="44">
        <f t="shared" ref="M477:M539" si="29">O477-K477</f>
        <v>0</v>
      </c>
      <c r="N477" s="45">
        <f t="shared" ref="N477:N539" si="30">+P477-L477</f>
        <v>0</v>
      </c>
      <c r="O477" s="46">
        <v>0</v>
      </c>
      <c r="P477" s="47">
        <f t="shared" ref="P477:P539" si="31">+O477*I477</f>
        <v>0</v>
      </c>
    </row>
    <row r="478" spans="2:16">
      <c r="B478" s="15" t="s">
        <v>148</v>
      </c>
      <c r="C478" s="16" t="s">
        <v>772</v>
      </c>
      <c r="E478" s="17">
        <v>1</v>
      </c>
      <c r="F478" s="7" t="s">
        <v>350</v>
      </c>
      <c r="H478" s="18">
        <v>53000</v>
      </c>
      <c r="I478" s="18">
        <v>53000</v>
      </c>
      <c r="K478" s="42">
        <v>0</v>
      </c>
      <c r="L478" s="43">
        <f t="shared" si="28"/>
        <v>0</v>
      </c>
      <c r="M478" s="44">
        <f t="shared" si="29"/>
        <v>0.7</v>
      </c>
      <c r="N478" s="45">
        <f t="shared" si="30"/>
        <v>37100</v>
      </c>
      <c r="O478" s="46">
        <v>0.7</v>
      </c>
      <c r="P478" s="47">
        <f t="shared" si="31"/>
        <v>37100</v>
      </c>
    </row>
    <row r="479" spans="2:16" ht="22.5">
      <c r="B479" s="15" t="s">
        <v>149</v>
      </c>
      <c r="C479" s="16" t="s">
        <v>150</v>
      </c>
      <c r="E479" s="17">
        <v>1</v>
      </c>
      <c r="F479" s="7" t="s">
        <v>342</v>
      </c>
      <c r="H479" s="18">
        <v>100747.7</v>
      </c>
      <c r="I479" s="18">
        <v>100747.7</v>
      </c>
      <c r="K479" s="42">
        <v>0</v>
      </c>
      <c r="L479" s="43">
        <f t="shared" si="28"/>
        <v>0</v>
      </c>
      <c r="M479" s="44">
        <f t="shared" si="29"/>
        <v>0.5</v>
      </c>
      <c r="N479" s="45">
        <f t="shared" si="30"/>
        <v>50373.85</v>
      </c>
      <c r="O479" s="46">
        <v>0.5</v>
      </c>
      <c r="P479" s="47">
        <f t="shared" si="31"/>
        <v>50373.85</v>
      </c>
    </row>
    <row r="480" spans="2:16">
      <c r="B480" s="15" t="s">
        <v>151</v>
      </c>
      <c r="C480" s="16" t="s">
        <v>152</v>
      </c>
      <c r="E480" s="17">
        <v>1</v>
      </c>
      <c r="F480" s="7" t="s">
        <v>342</v>
      </c>
      <c r="H480" s="18">
        <v>15100.76</v>
      </c>
      <c r="I480" s="18">
        <v>15100.76</v>
      </c>
      <c r="K480" s="42">
        <v>0</v>
      </c>
      <c r="L480" s="43">
        <f t="shared" si="28"/>
        <v>0</v>
      </c>
      <c r="M480" s="44">
        <f t="shared" si="29"/>
        <v>0.1</v>
      </c>
      <c r="N480" s="45">
        <f t="shared" si="30"/>
        <v>1510.076</v>
      </c>
      <c r="O480" s="46">
        <v>0.1</v>
      </c>
      <c r="P480" s="47">
        <f t="shared" si="31"/>
        <v>1510.076</v>
      </c>
    </row>
    <row r="481" spans="2:16">
      <c r="B481" s="16"/>
      <c r="C481" s="16" t="s">
        <v>153</v>
      </c>
      <c r="E481" s="17"/>
      <c r="H481" s="18"/>
      <c r="I481" s="18"/>
      <c r="K481" s="42"/>
      <c r="L481" s="43"/>
      <c r="M481" s="44"/>
      <c r="N481" s="45"/>
      <c r="O481" s="46"/>
      <c r="P481" s="47"/>
    </row>
    <row r="482" spans="2:16" ht="22.5">
      <c r="B482" s="15" t="s">
        <v>154</v>
      </c>
      <c r="C482" s="16" t="s">
        <v>155</v>
      </c>
      <c r="E482" s="17">
        <v>6</v>
      </c>
      <c r="F482" s="7" t="s">
        <v>342</v>
      </c>
      <c r="H482" s="18">
        <v>4341.76</v>
      </c>
      <c r="I482" s="18">
        <v>26050.560000000001</v>
      </c>
      <c r="K482" s="42">
        <v>0</v>
      </c>
      <c r="L482" s="43">
        <f t="shared" si="28"/>
        <v>0</v>
      </c>
      <c r="M482" s="44">
        <f t="shared" si="29"/>
        <v>0.5</v>
      </c>
      <c r="N482" s="45">
        <f t="shared" si="30"/>
        <v>13025.28</v>
      </c>
      <c r="O482" s="46">
        <v>0.5</v>
      </c>
      <c r="P482" s="47">
        <f t="shared" si="31"/>
        <v>13025.28</v>
      </c>
    </row>
    <row r="483" spans="2:16">
      <c r="B483" s="15" t="s">
        <v>156</v>
      </c>
      <c r="C483" s="16" t="s">
        <v>157</v>
      </c>
      <c r="E483" s="17">
        <v>1</v>
      </c>
      <c r="F483" s="7" t="s">
        <v>342</v>
      </c>
      <c r="H483" s="18">
        <v>17669.14</v>
      </c>
      <c r="I483" s="18">
        <v>17669.14</v>
      </c>
      <c r="K483" s="42">
        <v>0</v>
      </c>
      <c r="L483" s="43">
        <f t="shared" si="28"/>
        <v>0</v>
      </c>
      <c r="M483" s="44">
        <f t="shared" si="29"/>
        <v>0.5</v>
      </c>
      <c r="N483" s="45">
        <f t="shared" si="30"/>
        <v>8834.57</v>
      </c>
      <c r="O483" s="46">
        <v>0.5</v>
      </c>
      <c r="P483" s="47">
        <f t="shared" si="31"/>
        <v>8834.57</v>
      </c>
    </row>
    <row r="484" spans="2:16">
      <c r="B484" s="15" t="s">
        <v>158</v>
      </c>
      <c r="C484" s="16" t="s">
        <v>159</v>
      </c>
      <c r="E484" s="17">
        <v>1</v>
      </c>
      <c r="F484" s="7" t="s">
        <v>342</v>
      </c>
      <c r="H484" s="18">
        <v>31459.74</v>
      </c>
      <c r="I484" s="18">
        <v>31459.74</v>
      </c>
      <c r="K484" s="42">
        <v>0</v>
      </c>
      <c r="L484" s="43">
        <f t="shared" si="28"/>
        <v>0</v>
      </c>
      <c r="M484" s="44">
        <f t="shared" si="29"/>
        <v>0.5</v>
      </c>
      <c r="N484" s="45">
        <f t="shared" si="30"/>
        <v>15729.87</v>
      </c>
      <c r="O484" s="46">
        <v>0.5</v>
      </c>
      <c r="P484" s="47">
        <f t="shared" si="31"/>
        <v>15729.87</v>
      </c>
    </row>
    <row r="485" spans="2:16">
      <c r="B485" s="16"/>
      <c r="C485" s="16" t="s">
        <v>160</v>
      </c>
      <c r="E485" s="17"/>
      <c r="H485" s="18"/>
      <c r="I485" s="18"/>
      <c r="K485" s="42"/>
      <c r="L485" s="43"/>
      <c r="M485" s="44"/>
      <c r="N485" s="45"/>
      <c r="O485" s="46"/>
      <c r="P485" s="47"/>
    </row>
    <row r="486" spans="2:16">
      <c r="B486" s="15" t="s">
        <v>161</v>
      </c>
      <c r="C486" s="16" t="s">
        <v>162</v>
      </c>
      <c r="E486" s="17">
        <v>1</v>
      </c>
      <c r="F486" s="7" t="s">
        <v>350</v>
      </c>
      <c r="H486" s="18">
        <v>15100.76</v>
      </c>
      <c r="I486" s="18">
        <v>15100.76</v>
      </c>
      <c r="K486" s="42">
        <v>0</v>
      </c>
      <c r="L486" s="43">
        <f t="shared" si="28"/>
        <v>0</v>
      </c>
      <c r="M486" s="44">
        <f t="shared" si="29"/>
        <v>0</v>
      </c>
      <c r="N486" s="45">
        <f t="shared" si="30"/>
        <v>0</v>
      </c>
      <c r="O486" s="46">
        <v>0</v>
      </c>
      <c r="P486" s="47">
        <f t="shared" si="31"/>
        <v>0</v>
      </c>
    </row>
    <row r="487" spans="2:16">
      <c r="B487" s="15" t="s">
        <v>163</v>
      </c>
      <c r="C487" s="16" t="s">
        <v>164</v>
      </c>
      <c r="E487" s="17">
        <v>1</v>
      </c>
      <c r="F487" s="7" t="s">
        <v>342</v>
      </c>
      <c r="H487" s="18">
        <v>3774.66</v>
      </c>
      <c r="I487" s="18">
        <v>3774.66</v>
      </c>
      <c r="K487" s="42">
        <v>0</v>
      </c>
      <c r="L487" s="43">
        <f t="shared" si="28"/>
        <v>0</v>
      </c>
      <c r="M487" s="44">
        <f t="shared" si="29"/>
        <v>0</v>
      </c>
      <c r="N487" s="45">
        <f t="shared" si="30"/>
        <v>0</v>
      </c>
      <c r="O487" s="46">
        <v>0</v>
      </c>
      <c r="P487" s="47">
        <f t="shared" si="31"/>
        <v>0</v>
      </c>
    </row>
    <row r="488" spans="2:16">
      <c r="B488" s="16"/>
      <c r="C488" s="16" t="s">
        <v>165</v>
      </c>
      <c r="E488" s="17"/>
      <c r="H488" s="18"/>
      <c r="I488" s="18"/>
      <c r="K488" s="42"/>
      <c r="L488" s="43"/>
      <c r="M488" s="44"/>
      <c r="N488" s="45"/>
      <c r="O488" s="46"/>
      <c r="P488" s="47"/>
    </row>
    <row r="489" spans="2:16">
      <c r="B489" s="15" t="s">
        <v>166</v>
      </c>
      <c r="C489" s="16" t="s">
        <v>167</v>
      </c>
      <c r="E489" s="17">
        <v>4</v>
      </c>
      <c r="F489" s="7" t="s">
        <v>342</v>
      </c>
      <c r="H489" s="18">
        <v>11030.36</v>
      </c>
      <c r="I489" s="18">
        <v>44121.440000000002</v>
      </c>
      <c r="K489" s="42">
        <v>0</v>
      </c>
      <c r="L489" s="43">
        <f t="shared" si="28"/>
        <v>0</v>
      </c>
      <c r="M489" s="44">
        <f t="shared" si="29"/>
        <v>0.5</v>
      </c>
      <c r="N489" s="45">
        <f t="shared" si="30"/>
        <v>22060.720000000001</v>
      </c>
      <c r="O489" s="46">
        <v>0.5</v>
      </c>
      <c r="P489" s="47">
        <f t="shared" si="31"/>
        <v>22060.720000000001</v>
      </c>
    </row>
    <row r="490" spans="2:16">
      <c r="B490" s="15" t="s">
        <v>168</v>
      </c>
      <c r="C490" s="16" t="s">
        <v>169</v>
      </c>
      <c r="E490" s="17">
        <v>2</v>
      </c>
      <c r="F490" s="7" t="s">
        <v>350</v>
      </c>
      <c r="H490" s="18">
        <v>360154.08</v>
      </c>
      <c r="I490" s="18">
        <v>720308.16</v>
      </c>
      <c r="K490" s="42">
        <v>0</v>
      </c>
      <c r="L490" s="43">
        <f t="shared" si="28"/>
        <v>0</v>
      </c>
      <c r="M490" s="44">
        <f t="shared" si="29"/>
        <v>0.5</v>
      </c>
      <c r="N490" s="45">
        <f t="shared" si="30"/>
        <v>360154.08</v>
      </c>
      <c r="O490" s="46">
        <v>0.5</v>
      </c>
      <c r="P490" s="47">
        <f t="shared" si="31"/>
        <v>360154.08</v>
      </c>
    </row>
    <row r="491" spans="2:16">
      <c r="B491" s="16"/>
      <c r="C491" s="16" t="s">
        <v>170</v>
      </c>
      <c r="E491" s="17"/>
      <c r="H491" s="18"/>
      <c r="I491" s="18"/>
      <c r="K491" s="42"/>
      <c r="L491" s="43"/>
      <c r="M491" s="44"/>
      <c r="N491" s="45"/>
      <c r="O491" s="46"/>
      <c r="P491" s="47"/>
    </row>
    <row r="492" spans="2:16">
      <c r="B492" s="15" t="s">
        <v>171</v>
      </c>
      <c r="C492" s="16" t="s">
        <v>172</v>
      </c>
      <c r="E492" s="17">
        <v>1</v>
      </c>
      <c r="F492" s="7" t="s">
        <v>342</v>
      </c>
      <c r="H492" s="18">
        <v>30200.46</v>
      </c>
      <c r="I492" s="18">
        <v>30200.46</v>
      </c>
      <c r="K492" s="42">
        <v>0</v>
      </c>
      <c r="L492" s="43">
        <f t="shared" si="28"/>
        <v>0</v>
      </c>
      <c r="M492" s="44">
        <f t="shared" si="29"/>
        <v>0</v>
      </c>
      <c r="N492" s="45">
        <f t="shared" si="30"/>
        <v>0</v>
      </c>
      <c r="O492" s="46">
        <v>0</v>
      </c>
      <c r="P492" s="47">
        <f t="shared" si="31"/>
        <v>0</v>
      </c>
    </row>
    <row r="493" spans="2:16">
      <c r="B493" s="15" t="s">
        <v>173</v>
      </c>
      <c r="C493" s="16" t="s">
        <v>174</v>
      </c>
      <c r="E493" s="17">
        <v>1</v>
      </c>
      <c r="F493" s="7" t="s">
        <v>350</v>
      </c>
      <c r="H493" s="18">
        <v>119845.72</v>
      </c>
      <c r="I493" s="18">
        <v>119845.72</v>
      </c>
      <c r="K493" s="42">
        <v>0</v>
      </c>
      <c r="L493" s="43">
        <f t="shared" si="28"/>
        <v>0</v>
      </c>
      <c r="M493" s="44">
        <f t="shared" si="29"/>
        <v>0.2</v>
      </c>
      <c r="N493" s="45">
        <f t="shared" si="30"/>
        <v>23969.144</v>
      </c>
      <c r="O493" s="46">
        <v>0.2</v>
      </c>
      <c r="P493" s="47">
        <f t="shared" si="31"/>
        <v>23969.144</v>
      </c>
    </row>
    <row r="494" spans="2:16">
      <c r="B494" s="15" t="s">
        <v>175</v>
      </c>
      <c r="C494" s="16" t="s">
        <v>176</v>
      </c>
      <c r="E494" s="17">
        <v>1</v>
      </c>
      <c r="F494" s="7" t="s">
        <v>350</v>
      </c>
      <c r="H494" s="18">
        <v>428806.04</v>
      </c>
      <c r="I494" s="18">
        <v>428806.04</v>
      </c>
      <c r="K494" s="42">
        <v>0</v>
      </c>
      <c r="L494" s="43">
        <f t="shared" si="28"/>
        <v>0</v>
      </c>
      <c r="M494" s="44">
        <f t="shared" si="29"/>
        <v>0.2</v>
      </c>
      <c r="N494" s="45">
        <f t="shared" si="30"/>
        <v>85761.207999999999</v>
      </c>
      <c r="O494" s="46">
        <v>0.2</v>
      </c>
      <c r="P494" s="47">
        <f t="shared" si="31"/>
        <v>85761.207999999999</v>
      </c>
    </row>
    <row r="495" spans="2:16">
      <c r="B495" s="15" t="s">
        <v>177</v>
      </c>
      <c r="C495" s="16" t="s">
        <v>178</v>
      </c>
      <c r="E495" s="17">
        <v>1</v>
      </c>
      <c r="F495" s="7" t="s">
        <v>350</v>
      </c>
      <c r="H495" s="18">
        <v>50803.68</v>
      </c>
      <c r="I495" s="18">
        <v>50803.68</v>
      </c>
      <c r="K495" s="42">
        <v>0</v>
      </c>
      <c r="L495" s="43">
        <f t="shared" si="28"/>
        <v>0</v>
      </c>
      <c r="M495" s="44">
        <f t="shared" si="29"/>
        <v>0</v>
      </c>
      <c r="N495" s="45">
        <f t="shared" si="30"/>
        <v>0</v>
      </c>
      <c r="O495" s="46">
        <v>0</v>
      </c>
      <c r="P495" s="47">
        <f t="shared" si="31"/>
        <v>0</v>
      </c>
    </row>
    <row r="496" spans="2:16">
      <c r="B496" s="15" t="s">
        <v>179</v>
      </c>
      <c r="C496" s="16" t="s">
        <v>180</v>
      </c>
      <c r="E496" s="17">
        <v>1</v>
      </c>
      <c r="F496" s="7" t="s">
        <v>410</v>
      </c>
      <c r="H496" s="18">
        <v>396020.24</v>
      </c>
      <c r="I496" s="18">
        <v>396020.24</v>
      </c>
      <c r="K496" s="42">
        <v>0</v>
      </c>
      <c r="L496" s="43">
        <f t="shared" si="28"/>
        <v>0</v>
      </c>
      <c r="M496" s="44">
        <f t="shared" si="29"/>
        <v>0.1</v>
      </c>
      <c r="N496" s="45">
        <f t="shared" si="30"/>
        <v>39602.024000000005</v>
      </c>
      <c r="O496" s="46">
        <v>0.1</v>
      </c>
      <c r="P496" s="47">
        <f t="shared" si="31"/>
        <v>39602.024000000005</v>
      </c>
    </row>
    <row r="497" spans="2:16">
      <c r="B497" s="16"/>
      <c r="C497" s="16" t="s">
        <v>181</v>
      </c>
      <c r="E497" s="17"/>
      <c r="H497" s="18"/>
      <c r="I497" s="18"/>
      <c r="K497" s="42"/>
      <c r="L497" s="43"/>
      <c r="M497" s="44"/>
      <c r="N497" s="45"/>
      <c r="O497" s="46"/>
      <c r="P497" s="47"/>
    </row>
    <row r="498" spans="2:16">
      <c r="K498" s="42"/>
      <c r="L498" s="43"/>
      <c r="M498" s="44"/>
      <c r="N498" s="45"/>
      <c r="O498" s="46"/>
      <c r="P498" s="47"/>
    </row>
    <row r="499" spans="2:16">
      <c r="B499" s="8" t="s">
        <v>182</v>
      </c>
      <c r="C499" s="9" t="s">
        <v>183</v>
      </c>
      <c r="D499" s="10" t="s">
        <v>325</v>
      </c>
      <c r="E499" s="11"/>
      <c r="F499" s="12"/>
      <c r="G499" s="11"/>
      <c r="H499" s="13"/>
      <c r="I499" s="14">
        <v>60776</v>
      </c>
      <c r="K499" s="42"/>
      <c r="L499" s="43"/>
      <c r="M499" s="44"/>
      <c r="N499" s="45"/>
      <c r="O499" s="46"/>
      <c r="P499" s="47"/>
    </row>
    <row r="500" spans="2:16">
      <c r="B500" s="15" t="s">
        <v>184</v>
      </c>
      <c r="C500" s="16" t="s">
        <v>185</v>
      </c>
      <c r="E500" s="17">
        <v>160</v>
      </c>
      <c r="F500" s="7" t="s">
        <v>338</v>
      </c>
      <c r="H500" s="18">
        <v>299.60000000000002</v>
      </c>
      <c r="I500" s="18">
        <v>47936</v>
      </c>
      <c r="K500" s="42">
        <v>0</v>
      </c>
      <c r="L500" s="43">
        <f t="shared" si="28"/>
        <v>0</v>
      </c>
      <c r="M500" s="44">
        <f t="shared" si="29"/>
        <v>0</v>
      </c>
      <c r="N500" s="45">
        <f t="shared" si="30"/>
        <v>0</v>
      </c>
      <c r="O500" s="46">
        <v>0</v>
      </c>
      <c r="P500" s="47">
        <f t="shared" si="31"/>
        <v>0</v>
      </c>
    </row>
    <row r="501" spans="2:16">
      <c r="B501" s="15" t="s">
        <v>186</v>
      </c>
      <c r="C501" s="16" t="s">
        <v>187</v>
      </c>
      <c r="E501" s="17">
        <v>2</v>
      </c>
      <c r="F501" s="7" t="s">
        <v>342</v>
      </c>
      <c r="H501" s="18">
        <v>6420</v>
      </c>
      <c r="I501" s="18">
        <v>12840</v>
      </c>
      <c r="K501" s="42">
        <v>0</v>
      </c>
      <c r="L501" s="43">
        <f t="shared" si="28"/>
        <v>0</v>
      </c>
      <c r="M501" s="44">
        <f t="shared" si="29"/>
        <v>0</v>
      </c>
      <c r="N501" s="45">
        <f t="shared" si="30"/>
        <v>0</v>
      </c>
      <c r="O501" s="46">
        <v>0</v>
      </c>
      <c r="P501" s="47">
        <f t="shared" si="31"/>
        <v>0</v>
      </c>
    </row>
    <row r="502" spans="2:16">
      <c r="K502" s="42"/>
      <c r="L502" s="43"/>
      <c r="M502" s="44"/>
      <c r="N502" s="45"/>
      <c r="O502" s="46"/>
      <c r="P502" s="47"/>
    </row>
    <row r="503" spans="2:16">
      <c r="B503" s="8" t="s">
        <v>188</v>
      </c>
      <c r="C503" s="9" t="s">
        <v>189</v>
      </c>
      <c r="D503" s="10" t="s">
        <v>325</v>
      </c>
      <c r="E503" s="11"/>
      <c r="F503" s="12"/>
      <c r="G503" s="11"/>
      <c r="H503" s="13"/>
      <c r="I503" s="14">
        <v>111573</v>
      </c>
      <c r="K503" s="42"/>
      <c r="L503" s="43"/>
      <c r="M503" s="44"/>
      <c r="N503" s="45"/>
      <c r="O503" s="46"/>
      <c r="P503" s="47"/>
    </row>
    <row r="504" spans="2:16" ht="22.5">
      <c r="B504" s="15" t="s">
        <v>190</v>
      </c>
      <c r="C504" s="16" t="s">
        <v>191</v>
      </c>
      <c r="E504" s="17">
        <v>966</v>
      </c>
      <c r="F504" s="7" t="s">
        <v>338</v>
      </c>
      <c r="H504" s="18">
        <v>115.5</v>
      </c>
      <c r="I504" s="18">
        <v>111573</v>
      </c>
      <c r="K504" s="42">
        <v>0</v>
      </c>
      <c r="L504" s="43">
        <f t="shared" si="28"/>
        <v>0</v>
      </c>
      <c r="M504" s="44">
        <f t="shared" si="29"/>
        <v>0.3</v>
      </c>
      <c r="N504" s="45">
        <f t="shared" si="30"/>
        <v>33471.9</v>
      </c>
      <c r="O504" s="46">
        <v>0.3</v>
      </c>
      <c r="P504" s="47">
        <f t="shared" si="31"/>
        <v>33471.9</v>
      </c>
    </row>
    <row r="505" spans="2:16">
      <c r="K505" s="42"/>
      <c r="L505" s="43"/>
      <c r="M505" s="44"/>
      <c r="N505" s="45"/>
      <c r="O505" s="46"/>
      <c r="P505" s="47"/>
    </row>
    <row r="506" spans="2:16">
      <c r="B506" s="8" t="s">
        <v>192</v>
      </c>
      <c r="C506" s="9" t="s">
        <v>193</v>
      </c>
      <c r="D506" s="10" t="s">
        <v>325</v>
      </c>
      <c r="E506" s="11"/>
      <c r="F506" s="12"/>
      <c r="G506" s="11"/>
      <c r="H506" s="13"/>
      <c r="I506" s="14">
        <v>31058</v>
      </c>
      <c r="K506" s="42"/>
      <c r="L506" s="43"/>
      <c r="M506" s="44"/>
      <c r="N506" s="45"/>
      <c r="O506" s="46"/>
      <c r="P506" s="47"/>
    </row>
    <row r="507" spans="2:16">
      <c r="B507" s="15" t="s">
        <v>194</v>
      </c>
      <c r="C507" s="16" t="s">
        <v>195</v>
      </c>
      <c r="E507" s="17">
        <v>67</v>
      </c>
      <c r="F507" s="7" t="s">
        <v>338</v>
      </c>
      <c r="H507" s="18">
        <v>296.8</v>
      </c>
      <c r="I507" s="18">
        <v>19885.600000000002</v>
      </c>
      <c r="K507" s="42">
        <v>0</v>
      </c>
      <c r="L507" s="43">
        <f t="shared" si="28"/>
        <v>0</v>
      </c>
      <c r="M507" s="44">
        <f t="shared" si="29"/>
        <v>0</v>
      </c>
      <c r="N507" s="45">
        <f t="shared" si="30"/>
        <v>0</v>
      </c>
      <c r="O507" s="46">
        <v>0</v>
      </c>
      <c r="P507" s="47">
        <f t="shared" si="31"/>
        <v>0</v>
      </c>
    </row>
    <row r="508" spans="2:16">
      <c r="B508" s="16"/>
      <c r="C508" s="16" t="s">
        <v>196</v>
      </c>
      <c r="E508" s="17"/>
      <c r="H508" s="18"/>
      <c r="I508" s="18"/>
      <c r="K508" s="42"/>
      <c r="L508" s="43"/>
      <c r="M508" s="44"/>
      <c r="N508" s="45"/>
      <c r="O508" s="46"/>
      <c r="P508" s="47"/>
    </row>
    <row r="509" spans="2:16">
      <c r="B509" s="15" t="s">
        <v>197</v>
      </c>
      <c r="C509" s="16" t="s">
        <v>198</v>
      </c>
      <c r="E509" s="17">
        <v>8</v>
      </c>
      <c r="F509" s="7" t="s">
        <v>342</v>
      </c>
      <c r="H509" s="18">
        <v>201.4</v>
      </c>
      <c r="I509" s="18">
        <v>1611.2</v>
      </c>
      <c r="K509" s="42">
        <v>0</v>
      </c>
      <c r="L509" s="43">
        <f t="shared" si="28"/>
        <v>0</v>
      </c>
      <c r="M509" s="44">
        <f t="shared" si="29"/>
        <v>0</v>
      </c>
      <c r="N509" s="45">
        <f t="shared" si="30"/>
        <v>0</v>
      </c>
      <c r="O509" s="46">
        <v>0</v>
      </c>
      <c r="P509" s="47">
        <f t="shared" si="31"/>
        <v>0</v>
      </c>
    </row>
    <row r="510" spans="2:16">
      <c r="B510" s="16"/>
      <c r="C510" s="16" t="s">
        <v>199</v>
      </c>
      <c r="E510" s="17"/>
      <c r="H510" s="18"/>
      <c r="I510" s="18"/>
      <c r="K510" s="42"/>
      <c r="L510" s="43"/>
      <c r="M510" s="44"/>
      <c r="N510" s="45"/>
      <c r="O510" s="46"/>
      <c r="P510" s="47"/>
    </row>
    <row r="511" spans="2:16">
      <c r="B511" s="15" t="s">
        <v>200</v>
      </c>
      <c r="C511" s="16" t="s">
        <v>201</v>
      </c>
      <c r="E511" s="17">
        <v>22</v>
      </c>
      <c r="F511" s="7" t="s">
        <v>338</v>
      </c>
      <c r="H511" s="18">
        <v>434.6</v>
      </c>
      <c r="I511" s="18">
        <v>9561.2000000000007</v>
      </c>
      <c r="K511" s="42">
        <v>0</v>
      </c>
      <c r="L511" s="43">
        <f t="shared" si="28"/>
        <v>0</v>
      </c>
      <c r="M511" s="44">
        <f t="shared" si="29"/>
        <v>0</v>
      </c>
      <c r="N511" s="45">
        <f t="shared" si="30"/>
        <v>0</v>
      </c>
      <c r="O511" s="46">
        <v>0</v>
      </c>
      <c r="P511" s="47">
        <f t="shared" si="31"/>
        <v>0</v>
      </c>
    </row>
    <row r="512" spans="2:16">
      <c r="B512" s="16"/>
      <c r="C512" s="16" t="s">
        <v>202</v>
      </c>
      <c r="E512" s="17"/>
      <c r="H512" s="18"/>
      <c r="I512" s="18"/>
      <c r="K512" s="42"/>
      <c r="L512" s="43"/>
      <c r="M512" s="44"/>
      <c r="N512" s="45"/>
      <c r="O512" s="46"/>
      <c r="P512" s="47"/>
    </row>
    <row r="513" spans="2:16">
      <c r="K513" s="42"/>
      <c r="L513" s="43"/>
      <c r="M513" s="44"/>
      <c r="N513" s="45"/>
      <c r="O513" s="46"/>
      <c r="P513" s="47"/>
    </row>
    <row r="514" spans="2:16">
      <c r="B514" s="8" t="s">
        <v>203</v>
      </c>
      <c r="C514" s="9" t="s">
        <v>204</v>
      </c>
      <c r="D514" s="10" t="s">
        <v>325</v>
      </c>
      <c r="E514" s="11"/>
      <c r="F514" s="12"/>
      <c r="G514" s="11"/>
      <c r="H514" s="13"/>
      <c r="I514" s="14">
        <v>1105580</v>
      </c>
      <c r="K514" s="42"/>
      <c r="L514" s="43"/>
      <c r="M514" s="44"/>
      <c r="N514" s="45"/>
      <c r="O514" s="46"/>
      <c r="P514" s="47"/>
    </row>
    <row r="515" spans="2:16">
      <c r="B515" s="15" t="s">
        <v>205</v>
      </c>
      <c r="C515" s="16" t="s">
        <v>206</v>
      </c>
      <c r="E515" s="17">
        <v>1</v>
      </c>
      <c r="F515" s="7" t="s">
        <v>342</v>
      </c>
      <c r="H515" s="18">
        <v>26500</v>
      </c>
      <c r="I515" s="18">
        <v>26500</v>
      </c>
      <c r="K515" s="42">
        <v>0</v>
      </c>
      <c r="L515" s="43">
        <f t="shared" si="28"/>
        <v>0</v>
      </c>
      <c r="M515" s="44">
        <f t="shared" si="29"/>
        <v>0.5</v>
      </c>
      <c r="N515" s="45">
        <f t="shared" si="30"/>
        <v>13250</v>
      </c>
      <c r="O515" s="46">
        <v>0.5</v>
      </c>
      <c r="P515" s="47">
        <f t="shared" si="31"/>
        <v>13250</v>
      </c>
    </row>
    <row r="516" spans="2:16" ht="22.5">
      <c r="B516" s="16"/>
      <c r="C516" s="16" t="s">
        <v>207</v>
      </c>
      <c r="E516" s="17"/>
      <c r="H516" s="18"/>
      <c r="I516" s="18"/>
      <c r="K516" s="42"/>
      <c r="L516" s="43"/>
      <c r="M516" s="44"/>
      <c r="N516" s="45"/>
      <c r="O516" s="46"/>
      <c r="P516" s="47"/>
    </row>
    <row r="517" spans="2:16">
      <c r="B517" s="15" t="s">
        <v>208</v>
      </c>
      <c r="C517" s="16" t="s">
        <v>209</v>
      </c>
      <c r="E517" s="17">
        <v>1</v>
      </c>
      <c r="F517" s="7" t="s">
        <v>342</v>
      </c>
      <c r="H517" s="18">
        <v>227900</v>
      </c>
      <c r="I517" s="18">
        <v>227900</v>
      </c>
      <c r="K517" s="42">
        <v>0</v>
      </c>
      <c r="L517" s="43">
        <f t="shared" si="28"/>
        <v>0</v>
      </c>
      <c r="M517" s="44">
        <f t="shared" si="29"/>
        <v>0.5</v>
      </c>
      <c r="N517" s="45">
        <f t="shared" si="30"/>
        <v>113950</v>
      </c>
      <c r="O517" s="46">
        <v>0.5</v>
      </c>
      <c r="P517" s="47">
        <f t="shared" si="31"/>
        <v>113950</v>
      </c>
    </row>
    <row r="518" spans="2:16" ht="22.5">
      <c r="B518" s="16"/>
      <c r="C518" s="16" t="s">
        <v>210</v>
      </c>
      <c r="E518" s="17"/>
      <c r="H518" s="18"/>
      <c r="I518" s="18"/>
      <c r="K518" s="42"/>
      <c r="L518" s="43"/>
      <c r="M518" s="44"/>
      <c r="N518" s="45"/>
      <c r="O518" s="46"/>
      <c r="P518" s="47"/>
    </row>
    <row r="519" spans="2:16">
      <c r="B519" s="15" t="s">
        <v>211</v>
      </c>
      <c r="C519" s="16" t="s">
        <v>212</v>
      </c>
      <c r="E519" s="17">
        <v>2</v>
      </c>
      <c r="F519" s="7" t="s">
        <v>342</v>
      </c>
      <c r="H519" s="18">
        <v>8480</v>
      </c>
      <c r="I519" s="18">
        <v>16960</v>
      </c>
      <c r="K519" s="42">
        <v>0</v>
      </c>
      <c r="L519" s="43">
        <f t="shared" si="28"/>
        <v>0</v>
      </c>
      <c r="M519" s="44">
        <f t="shared" si="29"/>
        <v>0.5</v>
      </c>
      <c r="N519" s="45">
        <f t="shared" si="30"/>
        <v>8480</v>
      </c>
      <c r="O519" s="46">
        <v>0.5</v>
      </c>
      <c r="P519" s="47">
        <f t="shared" si="31"/>
        <v>8480</v>
      </c>
    </row>
    <row r="520" spans="2:16">
      <c r="B520" s="16"/>
      <c r="C520" s="16" t="s">
        <v>213</v>
      </c>
      <c r="E520" s="17"/>
      <c r="H520" s="18"/>
      <c r="I520" s="18"/>
      <c r="K520" s="42"/>
      <c r="L520" s="43"/>
      <c r="M520" s="44"/>
      <c r="N520" s="45"/>
      <c r="O520" s="46"/>
      <c r="P520" s="47"/>
    </row>
    <row r="521" spans="2:16">
      <c r="B521" s="15" t="s">
        <v>214</v>
      </c>
      <c r="C521" s="16" t="s">
        <v>209</v>
      </c>
      <c r="E521" s="17">
        <v>1</v>
      </c>
      <c r="F521" s="7" t="s">
        <v>342</v>
      </c>
      <c r="H521" s="18">
        <v>33390</v>
      </c>
      <c r="I521" s="18">
        <v>33390</v>
      </c>
      <c r="K521" s="42">
        <v>0</v>
      </c>
      <c r="L521" s="43">
        <f t="shared" si="28"/>
        <v>0</v>
      </c>
      <c r="M521" s="44">
        <f t="shared" si="29"/>
        <v>0.5</v>
      </c>
      <c r="N521" s="45">
        <f t="shared" si="30"/>
        <v>16695</v>
      </c>
      <c r="O521" s="46">
        <v>0.5</v>
      </c>
      <c r="P521" s="47">
        <f t="shared" si="31"/>
        <v>16695</v>
      </c>
    </row>
    <row r="522" spans="2:16" ht="22.5">
      <c r="B522" s="16"/>
      <c r="C522" s="16" t="s">
        <v>215</v>
      </c>
      <c r="E522" s="17"/>
      <c r="H522" s="18"/>
      <c r="I522" s="18"/>
      <c r="K522" s="42"/>
      <c r="L522" s="43"/>
      <c r="M522" s="44"/>
      <c r="N522" s="45"/>
      <c r="O522" s="46"/>
      <c r="P522" s="47"/>
    </row>
    <row r="523" spans="2:16">
      <c r="B523" s="15" t="s">
        <v>216</v>
      </c>
      <c r="C523" s="16" t="s">
        <v>217</v>
      </c>
      <c r="E523" s="17">
        <v>1</v>
      </c>
      <c r="F523" s="7" t="s">
        <v>342</v>
      </c>
      <c r="H523" s="18">
        <v>63600</v>
      </c>
      <c r="I523" s="18">
        <v>63600</v>
      </c>
      <c r="K523" s="42">
        <v>0</v>
      </c>
      <c r="L523" s="43">
        <f t="shared" si="28"/>
        <v>0</v>
      </c>
      <c r="M523" s="44">
        <f t="shared" si="29"/>
        <v>0.5</v>
      </c>
      <c r="N523" s="45">
        <f t="shared" si="30"/>
        <v>31800</v>
      </c>
      <c r="O523" s="46">
        <v>0.5</v>
      </c>
      <c r="P523" s="47">
        <f t="shared" si="31"/>
        <v>31800</v>
      </c>
    </row>
    <row r="524" spans="2:16" ht="22.5">
      <c r="B524" s="16"/>
      <c r="C524" s="16" t="s">
        <v>218</v>
      </c>
      <c r="E524" s="17"/>
      <c r="H524" s="18"/>
      <c r="I524" s="18"/>
      <c r="K524" s="42"/>
      <c r="L524" s="43"/>
      <c r="M524" s="44"/>
      <c r="N524" s="45"/>
      <c r="O524" s="46"/>
      <c r="P524" s="47"/>
    </row>
    <row r="525" spans="2:16">
      <c r="B525" s="15" t="s">
        <v>219</v>
      </c>
      <c r="C525" s="16" t="s">
        <v>220</v>
      </c>
      <c r="E525" s="17">
        <v>2</v>
      </c>
      <c r="F525" s="7" t="s">
        <v>342</v>
      </c>
      <c r="H525" s="18">
        <v>12720</v>
      </c>
      <c r="I525" s="18">
        <v>25440</v>
      </c>
      <c r="K525" s="42">
        <v>0</v>
      </c>
      <c r="L525" s="43">
        <f t="shared" si="28"/>
        <v>0</v>
      </c>
      <c r="M525" s="44">
        <f t="shared" si="29"/>
        <v>0.5</v>
      </c>
      <c r="N525" s="45">
        <f t="shared" si="30"/>
        <v>12720</v>
      </c>
      <c r="O525" s="46">
        <v>0.5</v>
      </c>
      <c r="P525" s="47">
        <f t="shared" si="31"/>
        <v>12720</v>
      </c>
    </row>
    <row r="526" spans="2:16">
      <c r="B526" s="16"/>
      <c r="C526" s="16" t="s">
        <v>221</v>
      </c>
      <c r="E526" s="17"/>
      <c r="H526" s="18"/>
      <c r="I526" s="18"/>
      <c r="K526" s="42"/>
      <c r="L526" s="43"/>
      <c r="M526" s="44"/>
      <c r="N526" s="45"/>
      <c r="O526" s="46"/>
      <c r="P526" s="47"/>
    </row>
    <row r="527" spans="2:16">
      <c r="B527" s="15" t="s">
        <v>222</v>
      </c>
      <c r="C527" s="16" t="s">
        <v>223</v>
      </c>
      <c r="E527" s="17">
        <v>2</v>
      </c>
      <c r="F527" s="7" t="s">
        <v>342</v>
      </c>
      <c r="H527" s="18">
        <v>1590</v>
      </c>
      <c r="I527" s="18">
        <v>3180</v>
      </c>
      <c r="K527" s="42">
        <v>0</v>
      </c>
      <c r="L527" s="43">
        <f t="shared" si="28"/>
        <v>0</v>
      </c>
      <c r="M527" s="44">
        <f t="shared" si="29"/>
        <v>0.5</v>
      </c>
      <c r="N527" s="45">
        <f t="shared" si="30"/>
        <v>1590</v>
      </c>
      <c r="O527" s="46">
        <v>0.5</v>
      </c>
      <c r="P527" s="47">
        <f t="shared" si="31"/>
        <v>1590</v>
      </c>
    </row>
    <row r="528" spans="2:16">
      <c r="B528" s="16"/>
      <c r="C528" s="16" t="s">
        <v>224</v>
      </c>
      <c r="E528" s="17"/>
      <c r="H528" s="18"/>
      <c r="I528" s="18"/>
      <c r="K528" s="42"/>
      <c r="L528" s="43"/>
      <c r="M528" s="44"/>
      <c r="N528" s="45"/>
      <c r="O528" s="46"/>
      <c r="P528" s="47"/>
    </row>
    <row r="529" spans="2:16">
      <c r="B529" s="15" t="s">
        <v>225</v>
      </c>
      <c r="C529" s="16" t="s">
        <v>226</v>
      </c>
      <c r="E529" s="17">
        <v>1</v>
      </c>
      <c r="F529" s="7" t="s">
        <v>342</v>
      </c>
      <c r="H529" s="18">
        <v>55650</v>
      </c>
      <c r="I529" s="18">
        <v>55650</v>
      </c>
      <c r="K529" s="42">
        <v>0</v>
      </c>
      <c r="L529" s="43">
        <f t="shared" si="28"/>
        <v>0</v>
      </c>
      <c r="M529" s="44">
        <f t="shared" si="29"/>
        <v>0.5</v>
      </c>
      <c r="N529" s="45">
        <f t="shared" si="30"/>
        <v>27825</v>
      </c>
      <c r="O529" s="46">
        <v>0.5</v>
      </c>
      <c r="P529" s="47">
        <f t="shared" si="31"/>
        <v>27825</v>
      </c>
    </row>
    <row r="530" spans="2:16">
      <c r="B530" s="16"/>
      <c r="C530" s="16" t="s">
        <v>227</v>
      </c>
      <c r="E530" s="17"/>
      <c r="H530" s="18"/>
      <c r="I530" s="18"/>
      <c r="K530" s="42"/>
      <c r="L530" s="43"/>
      <c r="M530" s="44"/>
      <c r="N530" s="45"/>
      <c r="O530" s="46"/>
      <c r="P530" s="47"/>
    </row>
    <row r="531" spans="2:16">
      <c r="B531" s="15" t="s">
        <v>228</v>
      </c>
      <c r="C531" s="16" t="s">
        <v>229</v>
      </c>
      <c r="E531" s="17">
        <v>1</v>
      </c>
      <c r="F531" s="7" t="s">
        <v>342</v>
      </c>
      <c r="H531" s="18">
        <v>79500</v>
      </c>
      <c r="I531" s="18">
        <v>79500</v>
      </c>
      <c r="K531" s="42">
        <v>0</v>
      </c>
      <c r="L531" s="43">
        <f t="shared" si="28"/>
        <v>0</v>
      </c>
      <c r="M531" s="44">
        <f t="shared" si="29"/>
        <v>0.5</v>
      </c>
      <c r="N531" s="45">
        <f t="shared" si="30"/>
        <v>39750</v>
      </c>
      <c r="O531" s="46">
        <v>0.5</v>
      </c>
      <c r="P531" s="47">
        <f t="shared" si="31"/>
        <v>39750</v>
      </c>
    </row>
    <row r="532" spans="2:16">
      <c r="B532" s="16"/>
      <c r="C532" s="16" t="s">
        <v>230</v>
      </c>
      <c r="E532" s="17"/>
      <c r="H532" s="18"/>
      <c r="I532" s="18"/>
      <c r="K532" s="42"/>
      <c r="L532" s="43"/>
      <c r="M532" s="44"/>
      <c r="N532" s="45"/>
      <c r="O532" s="46"/>
      <c r="P532" s="47"/>
    </row>
    <row r="533" spans="2:16">
      <c r="B533" s="15" t="s">
        <v>231</v>
      </c>
      <c r="C533" s="16" t="s">
        <v>232</v>
      </c>
      <c r="E533" s="17">
        <v>1</v>
      </c>
      <c r="F533" s="7" t="s">
        <v>342</v>
      </c>
      <c r="H533" s="18">
        <v>29680</v>
      </c>
      <c r="I533" s="18">
        <v>29680</v>
      </c>
      <c r="K533" s="42">
        <v>0</v>
      </c>
      <c r="L533" s="43">
        <f t="shared" si="28"/>
        <v>0</v>
      </c>
      <c r="M533" s="44">
        <f t="shared" si="29"/>
        <v>0.5</v>
      </c>
      <c r="N533" s="45">
        <f t="shared" si="30"/>
        <v>14840</v>
      </c>
      <c r="O533" s="46">
        <v>0.5</v>
      </c>
      <c r="P533" s="47">
        <f t="shared" si="31"/>
        <v>14840</v>
      </c>
    </row>
    <row r="534" spans="2:16">
      <c r="B534" s="16"/>
      <c r="C534" s="16" t="s">
        <v>233</v>
      </c>
      <c r="E534" s="17"/>
      <c r="H534" s="18"/>
      <c r="I534" s="18"/>
      <c r="K534" s="42"/>
      <c r="L534" s="43"/>
      <c r="M534" s="44"/>
      <c r="N534" s="45"/>
      <c r="O534" s="46"/>
      <c r="P534" s="47"/>
    </row>
    <row r="535" spans="2:16">
      <c r="B535" s="15" t="s">
        <v>234</v>
      </c>
      <c r="C535" s="16" t="s">
        <v>235</v>
      </c>
      <c r="E535" s="17">
        <v>1</v>
      </c>
      <c r="F535" s="7" t="s">
        <v>342</v>
      </c>
      <c r="H535" s="18">
        <v>23320</v>
      </c>
      <c r="I535" s="18">
        <v>23320</v>
      </c>
      <c r="K535" s="42">
        <v>0</v>
      </c>
      <c r="L535" s="43">
        <f t="shared" si="28"/>
        <v>0</v>
      </c>
      <c r="M535" s="44">
        <f t="shared" si="29"/>
        <v>0.5</v>
      </c>
      <c r="N535" s="45">
        <f t="shared" si="30"/>
        <v>11660</v>
      </c>
      <c r="O535" s="46">
        <v>0.5</v>
      </c>
      <c r="P535" s="47">
        <f t="shared" si="31"/>
        <v>11660</v>
      </c>
    </row>
    <row r="536" spans="2:16">
      <c r="B536" s="16"/>
      <c r="C536" s="16" t="s">
        <v>236</v>
      </c>
      <c r="E536" s="17"/>
      <c r="H536" s="18"/>
      <c r="I536" s="18"/>
      <c r="K536" s="42"/>
      <c r="L536" s="43"/>
      <c r="M536" s="44"/>
      <c r="N536" s="45"/>
      <c r="O536" s="46"/>
      <c r="P536" s="47"/>
    </row>
    <row r="537" spans="2:16">
      <c r="B537" s="15" t="s">
        <v>237</v>
      </c>
      <c r="C537" s="16" t="s">
        <v>238</v>
      </c>
      <c r="E537" s="17">
        <v>1</v>
      </c>
      <c r="F537" s="7" t="s">
        <v>342</v>
      </c>
      <c r="H537" s="18">
        <v>21200</v>
      </c>
      <c r="I537" s="18">
        <v>21200</v>
      </c>
      <c r="K537" s="42">
        <v>0</v>
      </c>
      <c r="L537" s="43">
        <f t="shared" si="28"/>
        <v>0</v>
      </c>
      <c r="M537" s="44">
        <f t="shared" si="29"/>
        <v>0.5</v>
      </c>
      <c r="N537" s="45">
        <f t="shared" si="30"/>
        <v>10600</v>
      </c>
      <c r="O537" s="46">
        <v>0.5</v>
      </c>
      <c r="P537" s="47">
        <f t="shared" si="31"/>
        <v>10600</v>
      </c>
    </row>
    <row r="538" spans="2:16" ht="22.5">
      <c r="B538" s="16"/>
      <c r="C538" s="16" t="s">
        <v>239</v>
      </c>
      <c r="E538" s="17"/>
      <c r="H538" s="18"/>
      <c r="I538" s="18"/>
      <c r="K538" s="42"/>
      <c r="L538" s="43"/>
      <c r="M538" s="44"/>
      <c r="N538" s="45"/>
      <c r="O538" s="46"/>
      <c r="P538" s="47"/>
    </row>
    <row r="539" spans="2:16">
      <c r="B539" s="15" t="s">
        <v>240</v>
      </c>
      <c r="C539" s="16" t="s">
        <v>241</v>
      </c>
      <c r="E539" s="17">
        <v>2</v>
      </c>
      <c r="F539" s="7" t="s">
        <v>342</v>
      </c>
      <c r="H539" s="18">
        <v>95400</v>
      </c>
      <c r="I539" s="18">
        <v>190800</v>
      </c>
      <c r="K539" s="42">
        <v>0</v>
      </c>
      <c r="L539" s="43">
        <f t="shared" si="28"/>
        <v>0</v>
      </c>
      <c r="M539" s="44">
        <f t="shared" si="29"/>
        <v>0.5</v>
      </c>
      <c r="N539" s="45">
        <f t="shared" si="30"/>
        <v>95400</v>
      </c>
      <c r="O539" s="46">
        <v>0.5</v>
      </c>
      <c r="P539" s="47">
        <f t="shared" si="31"/>
        <v>95400</v>
      </c>
    </row>
    <row r="540" spans="2:16" ht="22.5">
      <c r="B540" s="16"/>
      <c r="C540" s="16" t="s">
        <v>242</v>
      </c>
      <c r="E540" s="17"/>
      <c r="H540" s="18"/>
      <c r="I540" s="18"/>
      <c r="K540" s="42"/>
      <c r="L540" s="43"/>
      <c r="M540" s="44"/>
      <c r="N540" s="45"/>
      <c r="O540" s="46"/>
      <c r="P540" s="47"/>
    </row>
    <row r="541" spans="2:16">
      <c r="B541" s="15" t="s">
        <v>243</v>
      </c>
      <c r="C541" s="16" t="s">
        <v>244</v>
      </c>
      <c r="E541" s="17">
        <v>6</v>
      </c>
      <c r="F541" s="7" t="s">
        <v>342</v>
      </c>
      <c r="H541" s="18">
        <v>22260</v>
      </c>
      <c r="I541" s="18">
        <v>133560</v>
      </c>
      <c r="K541" s="42">
        <v>0</v>
      </c>
      <c r="L541" s="43">
        <f>+K541*H541</f>
        <v>0</v>
      </c>
      <c r="M541" s="44">
        <f>O541-K541</f>
        <v>0.5</v>
      </c>
      <c r="N541" s="45">
        <f>+P541-L541</f>
        <v>66780</v>
      </c>
      <c r="O541" s="46">
        <v>0.5</v>
      </c>
      <c r="P541" s="47">
        <f>+O541*I541</f>
        <v>66780</v>
      </c>
    </row>
    <row r="542" spans="2:16" ht="22.5">
      <c r="B542" s="16"/>
      <c r="C542" s="16" t="s">
        <v>245</v>
      </c>
      <c r="E542" s="17"/>
      <c r="H542" s="18"/>
      <c r="I542" s="18"/>
      <c r="K542" s="42"/>
      <c r="L542" s="43"/>
      <c r="M542" s="44"/>
      <c r="N542" s="45"/>
      <c r="O542" s="46"/>
      <c r="P542" s="47"/>
    </row>
    <row r="543" spans="2:16">
      <c r="B543" s="15" t="s">
        <v>246</v>
      </c>
      <c r="C543" s="16" t="s">
        <v>247</v>
      </c>
      <c r="E543" s="17">
        <v>3</v>
      </c>
      <c r="F543" s="7" t="s">
        <v>342</v>
      </c>
      <c r="H543" s="18">
        <v>5300</v>
      </c>
      <c r="I543" s="18">
        <v>15900</v>
      </c>
      <c r="K543" s="42">
        <v>0</v>
      </c>
      <c r="L543" s="43">
        <f>+K543*H543</f>
        <v>0</v>
      </c>
      <c r="M543" s="44">
        <f>O543-K543</f>
        <v>0.5</v>
      </c>
      <c r="N543" s="45">
        <f>+P543-L543</f>
        <v>7950</v>
      </c>
      <c r="O543" s="46">
        <v>0.5</v>
      </c>
      <c r="P543" s="47">
        <f>+O543*I543</f>
        <v>7950</v>
      </c>
    </row>
    <row r="544" spans="2:16">
      <c r="B544" s="16"/>
      <c r="C544" s="16" t="s">
        <v>248</v>
      </c>
      <c r="E544" s="17"/>
      <c r="H544" s="18"/>
      <c r="I544" s="18"/>
      <c r="K544" s="42"/>
      <c r="L544" s="43"/>
      <c r="M544" s="44"/>
      <c r="N544" s="45"/>
      <c r="O544" s="46"/>
      <c r="P544" s="47"/>
    </row>
    <row r="545" spans="2:16">
      <c r="B545" s="15" t="s">
        <v>249</v>
      </c>
      <c r="C545" s="16" t="s">
        <v>250</v>
      </c>
      <c r="E545" s="17">
        <v>6</v>
      </c>
      <c r="F545" s="7" t="s">
        <v>342</v>
      </c>
      <c r="H545" s="18">
        <v>26500</v>
      </c>
      <c r="I545" s="18">
        <v>159000</v>
      </c>
      <c r="K545" s="42">
        <v>0</v>
      </c>
      <c r="L545" s="43">
        <f>+K545*H545</f>
        <v>0</v>
      </c>
      <c r="M545" s="44">
        <f>O545-K545</f>
        <v>0.5</v>
      </c>
      <c r="N545" s="45">
        <f>+P545-L545</f>
        <v>79500</v>
      </c>
      <c r="O545" s="46">
        <v>0.5</v>
      </c>
      <c r="P545" s="47">
        <f>+O545*I545</f>
        <v>79500</v>
      </c>
    </row>
    <row r="546" spans="2:16" ht="22.5">
      <c r="B546" s="16"/>
      <c r="C546" s="16" t="s">
        <v>251</v>
      </c>
      <c r="E546" s="17"/>
      <c r="H546" s="18"/>
      <c r="I546" s="18"/>
      <c r="K546" s="42"/>
      <c r="L546" s="43"/>
      <c r="M546" s="44"/>
      <c r="N546" s="45"/>
      <c r="O546" s="46"/>
      <c r="P546" s="47"/>
    </row>
    <row r="547" spans="2:16">
      <c r="K547" s="42"/>
      <c r="L547" s="43"/>
      <c r="M547" s="44"/>
      <c r="N547" s="45"/>
      <c r="O547" s="46"/>
      <c r="P547" s="47"/>
    </row>
    <row r="548" spans="2:16">
      <c r="B548" s="8" t="s">
        <v>252</v>
      </c>
      <c r="C548" s="9" t="s">
        <v>253</v>
      </c>
      <c r="D548" s="10" t="s">
        <v>325</v>
      </c>
      <c r="E548" s="11"/>
      <c r="F548" s="12"/>
      <c r="G548" s="11"/>
      <c r="H548" s="13"/>
      <c r="I548" s="14">
        <v>108990</v>
      </c>
      <c r="K548" s="42"/>
      <c r="L548" s="43"/>
      <c r="M548" s="44"/>
      <c r="N548" s="45"/>
      <c r="O548" s="46"/>
      <c r="P548" s="47"/>
    </row>
    <row r="549" spans="2:16">
      <c r="B549" s="15" t="s">
        <v>254</v>
      </c>
      <c r="C549" s="16" t="s">
        <v>255</v>
      </c>
      <c r="E549" s="17">
        <v>1800</v>
      </c>
      <c r="F549" s="7" t="s">
        <v>338</v>
      </c>
      <c r="H549" s="18">
        <v>36.75</v>
      </c>
      <c r="I549" s="18">
        <v>66150</v>
      </c>
      <c r="K549" s="42">
        <v>0</v>
      </c>
      <c r="L549" s="43">
        <f>+K549*H549</f>
        <v>0</v>
      </c>
      <c r="M549" s="44">
        <f>O549-K549</f>
        <v>0.25</v>
      </c>
      <c r="N549" s="45">
        <f>+P549-L549</f>
        <v>16537.5</v>
      </c>
      <c r="O549" s="46">
        <v>0.25</v>
      </c>
      <c r="P549" s="47">
        <f>+O549*I549</f>
        <v>16537.5</v>
      </c>
    </row>
    <row r="550" spans="2:16">
      <c r="B550" s="15" t="s">
        <v>256</v>
      </c>
      <c r="C550" s="16" t="s">
        <v>257</v>
      </c>
      <c r="E550" s="17">
        <v>1800</v>
      </c>
      <c r="F550" s="7" t="s">
        <v>338</v>
      </c>
      <c r="H550" s="18">
        <v>21</v>
      </c>
      <c r="I550" s="18">
        <v>37800</v>
      </c>
      <c r="K550" s="42">
        <v>0</v>
      </c>
      <c r="L550" s="43">
        <f>+K550*H550</f>
        <v>0</v>
      </c>
      <c r="M550" s="44">
        <f>O550-K550</f>
        <v>0</v>
      </c>
      <c r="N550" s="45">
        <f>+P550-L550</f>
        <v>0</v>
      </c>
      <c r="O550" s="46">
        <v>0</v>
      </c>
      <c r="P550" s="47">
        <f>+O550*I550</f>
        <v>0</v>
      </c>
    </row>
    <row r="551" spans="2:16">
      <c r="B551" s="15" t="s">
        <v>258</v>
      </c>
      <c r="C551" s="16" t="s">
        <v>259</v>
      </c>
      <c r="E551" s="17">
        <v>400</v>
      </c>
      <c r="F551" s="7" t="s">
        <v>338</v>
      </c>
      <c r="H551" s="18">
        <v>12.6</v>
      </c>
      <c r="I551" s="18">
        <v>5040</v>
      </c>
      <c r="K551" s="42">
        <v>0</v>
      </c>
      <c r="L551" s="43">
        <f>+K551*H551</f>
        <v>0</v>
      </c>
      <c r="M551" s="44">
        <f>O551-K551</f>
        <v>0</v>
      </c>
      <c r="N551" s="45">
        <f>+P551-L551</f>
        <v>0</v>
      </c>
      <c r="O551" s="46">
        <v>0</v>
      </c>
      <c r="P551" s="47">
        <f>+O551*I551</f>
        <v>0</v>
      </c>
    </row>
    <row r="552" spans="2:16">
      <c r="K552" s="42"/>
      <c r="L552" s="43"/>
      <c r="M552" s="44"/>
      <c r="N552" s="45"/>
      <c r="O552" s="46"/>
      <c r="P552" s="47"/>
    </row>
    <row r="553" spans="2:16">
      <c r="B553" s="8" t="s">
        <v>260</v>
      </c>
      <c r="C553" s="9" t="s">
        <v>261</v>
      </c>
      <c r="D553" s="10" t="s">
        <v>325</v>
      </c>
      <c r="E553" s="11"/>
      <c r="F553" s="12"/>
      <c r="G553" s="11"/>
      <c r="H553" s="13"/>
      <c r="I553" s="14">
        <v>557000</v>
      </c>
      <c r="K553" s="42"/>
      <c r="L553" s="43"/>
      <c r="M553" s="44"/>
      <c r="N553" s="45"/>
      <c r="O553" s="46"/>
      <c r="P553" s="47"/>
    </row>
    <row r="554" spans="2:16">
      <c r="B554" s="15" t="s">
        <v>262</v>
      </c>
      <c r="C554" s="16" t="s">
        <v>263</v>
      </c>
      <c r="E554" s="17">
        <v>1</v>
      </c>
      <c r="F554" s="7" t="s">
        <v>342</v>
      </c>
      <c r="H554" s="18">
        <v>360000</v>
      </c>
      <c r="I554" s="18">
        <v>360000</v>
      </c>
      <c r="K554" s="42">
        <v>0</v>
      </c>
      <c r="L554" s="43">
        <f>+K554*H554</f>
        <v>0</v>
      </c>
      <c r="M554" s="44">
        <f>O554-K554</f>
        <v>0.5</v>
      </c>
      <c r="N554" s="45">
        <f>+P554-L554</f>
        <v>180000</v>
      </c>
      <c r="O554" s="46">
        <v>0.5</v>
      </c>
      <c r="P554" s="47">
        <f>+O554*I554</f>
        <v>180000</v>
      </c>
    </row>
    <row r="555" spans="2:16">
      <c r="B555" s="16"/>
      <c r="C555" s="16" t="s">
        <v>264</v>
      </c>
      <c r="E555" s="17"/>
      <c r="H555" s="18"/>
      <c r="I555" s="18"/>
      <c r="K555" s="42"/>
      <c r="L555" s="43"/>
      <c r="M555" s="44"/>
      <c r="N555" s="45"/>
      <c r="O555" s="46"/>
      <c r="P555" s="47"/>
    </row>
    <row r="556" spans="2:16">
      <c r="B556" s="15" t="s">
        <v>265</v>
      </c>
      <c r="C556" s="16" t="s">
        <v>266</v>
      </c>
      <c r="E556" s="17">
        <v>1</v>
      </c>
      <c r="F556" s="7" t="s">
        <v>342</v>
      </c>
      <c r="H556" s="18">
        <v>197000</v>
      </c>
      <c r="I556" s="18">
        <v>197000</v>
      </c>
      <c r="K556" s="42">
        <v>0</v>
      </c>
      <c r="L556" s="43">
        <f>+K556*H556</f>
        <v>0</v>
      </c>
      <c r="M556" s="44">
        <f>O556-K556</f>
        <v>0.5</v>
      </c>
      <c r="N556" s="45">
        <f>+P556-L556</f>
        <v>98500</v>
      </c>
      <c r="O556" s="46">
        <v>0.5</v>
      </c>
      <c r="P556" s="47">
        <f>+O556*I556</f>
        <v>98500</v>
      </c>
    </row>
    <row r="557" spans="2:16">
      <c r="B557" s="16"/>
      <c r="C557" s="16" t="s">
        <v>267</v>
      </c>
      <c r="E557" s="17"/>
      <c r="H557" s="18"/>
      <c r="I557" s="18"/>
      <c r="K557" s="42"/>
      <c r="L557" s="43"/>
      <c r="M557" s="44"/>
      <c r="N557" s="45"/>
      <c r="O557" s="46"/>
      <c r="P557" s="47"/>
    </row>
    <row r="558" spans="2:16">
      <c r="K558" s="42"/>
      <c r="L558" s="43"/>
      <c r="M558" s="44"/>
      <c r="N558" s="45"/>
      <c r="O558" s="46"/>
      <c r="P558" s="47"/>
    </row>
    <row r="559" spans="2:16">
      <c r="B559" s="8" t="s">
        <v>268</v>
      </c>
      <c r="C559" s="9" t="s">
        <v>269</v>
      </c>
      <c r="D559" s="10" t="s">
        <v>325</v>
      </c>
      <c r="E559" s="11"/>
      <c r="F559" s="12"/>
      <c r="G559" s="11"/>
      <c r="H559" s="13"/>
      <c r="I559" s="14">
        <v>61480</v>
      </c>
      <c r="K559" s="42"/>
      <c r="L559" s="43"/>
      <c r="M559" s="44"/>
      <c r="N559" s="45"/>
      <c r="O559" s="46"/>
      <c r="P559" s="47"/>
    </row>
    <row r="560" spans="2:16">
      <c r="B560" s="15" t="s">
        <v>270</v>
      </c>
      <c r="C560" s="16" t="s">
        <v>271</v>
      </c>
      <c r="E560" s="17">
        <v>1</v>
      </c>
      <c r="F560" s="7" t="s">
        <v>350</v>
      </c>
      <c r="H560" s="18">
        <v>61480</v>
      </c>
      <c r="I560" s="18">
        <v>61480</v>
      </c>
      <c r="K560" s="42">
        <v>0</v>
      </c>
      <c r="L560" s="43">
        <f>+K560*H560</f>
        <v>0</v>
      </c>
      <c r="M560" s="44">
        <f>O560-K560</f>
        <v>0.25</v>
      </c>
      <c r="N560" s="45">
        <f>+P560-L560</f>
        <v>15370</v>
      </c>
      <c r="O560" s="46">
        <v>0.25</v>
      </c>
      <c r="P560" s="47">
        <f>+O560*I560</f>
        <v>15370</v>
      </c>
    </row>
    <row r="561" spans="2:16">
      <c r="B561" s="16"/>
      <c r="C561" s="16" t="s">
        <v>272</v>
      </c>
      <c r="E561" s="17"/>
      <c r="H561" s="18"/>
      <c r="I561" s="18"/>
      <c r="K561" s="42"/>
      <c r="L561" s="43"/>
      <c r="M561" s="44"/>
      <c r="N561" s="45"/>
      <c r="O561" s="46"/>
      <c r="P561" s="47"/>
    </row>
    <row r="562" spans="2:16">
      <c r="B562" s="19" t="s">
        <v>273</v>
      </c>
    </row>
    <row r="563" spans="2:16">
      <c r="B563" s="2"/>
      <c r="C563" s="20" t="s">
        <v>274</v>
      </c>
      <c r="D563" s="2"/>
      <c r="E563" s="2"/>
      <c r="F563" s="2"/>
      <c r="G563" s="2"/>
      <c r="H563" s="21"/>
      <c r="I563" s="22">
        <f>SUM(I9:I560)/2</f>
        <v>17693757.620000001</v>
      </c>
    </row>
    <row r="565" spans="2:16">
      <c r="B565" s="8" t="s">
        <v>275</v>
      </c>
      <c r="C565" s="9" t="s">
        <v>276</v>
      </c>
      <c r="D565" s="10" t="s">
        <v>277</v>
      </c>
      <c r="E565" s="11"/>
      <c r="F565" s="12"/>
      <c r="G565" s="11"/>
      <c r="H565" s="13"/>
      <c r="I565" s="14">
        <f>+I566+I567</f>
        <v>3538751.5100000002</v>
      </c>
    </row>
    <row r="566" spans="2:16">
      <c r="B566" s="15" t="s">
        <v>278</v>
      </c>
      <c r="C566" s="16" t="s">
        <v>279</v>
      </c>
      <c r="E566" s="17"/>
      <c r="H566" s="18"/>
      <c r="I566" s="18">
        <v>2123250.91</v>
      </c>
      <c r="K566" s="42">
        <v>0</v>
      </c>
      <c r="L566" s="43">
        <f>+K566*H566</f>
        <v>0</v>
      </c>
      <c r="M566" s="44">
        <f>O566-K566</f>
        <v>0.25</v>
      </c>
      <c r="N566" s="45">
        <f>+P566-L566</f>
        <v>530812.72750000004</v>
      </c>
      <c r="O566" s="46">
        <v>0.25</v>
      </c>
      <c r="P566" s="47">
        <f>+O566*I566</f>
        <v>530812.72750000004</v>
      </c>
    </row>
    <row r="567" spans="2:16">
      <c r="B567" s="15" t="s">
        <v>280</v>
      </c>
      <c r="C567" s="16" t="s">
        <v>281</v>
      </c>
      <c r="E567" s="17"/>
      <c r="H567" s="18"/>
      <c r="I567" s="18">
        <v>1415500.6</v>
      </c>
      <c r="K567" s="42">
        <v>0</v>
      </c>
      <c r="L567" s="43">
        <f>+K567*H567</f>
        <v>0</v>
      </c>
      <c r="M567" s="44">
        <f>O567-K567</f>
        <v>0.25</v>
      </c>
      <c r="N567" s="45">
        <f>+P567-L567</f>
        <v>353875.15</v>
      </c>
      <c r="O567" s="46">
        <v>0.25</v>
      </c>
      <c r="P567" s="47">
        <f>+O567*I567</f>
        <v>353875.15</v>
      </c>
    </row>
    <row r="568" spans="2:16">
      <c r="B568" s="19" t="s">
        <v>273</v>
      </c>
    </row>
    <row r="569" spans="2:16">
      <c r="B569" s="2"/>
      <c r="C569" s="20" t="s">
        <v>282</v>
      </c>
      <c r="D569" s="2"/>
      <c r="E569" s="2"/>
      <c r="F569" s="2"/>
      <c r="G569" s="2"/>
      <c r="H569" s="21"/>
      <c r="I569" s="22">
        <f>+I563+I565</f>
        <v>21232509.130000003</v>
      </c>
    </row>
    <row r="571" spans="2:16">
      <c r="B571" s="8" t="s">
        <v>283</v>
      </c>
      <c r="C571" s="9" t="s">
        <v>284</v>
      </c>
      <c r="D571" s="10" t="s">
        <v>277</v>
      </c>
      <c r="E571" s="11"/>
      <c r="F571" s="12"/>
      <c r="G571" s="11"/>
      <c r="H571" s="13"/>
      <c r="I571" s="14">
        <v>323115</v>
      </c>
    </row>
    <row r="572" spans="2:16">
      <c r="B572" s="15" t="s">
        <v>285</v>
      </c>
      <c r="C572" s="16" t="s">
        <v>286</v>
      </c>
      <c r="E572" s="17"/>
      <c r="H572" s="18"/>
      <c r="I572" s="18">
        <v>0</v>
      </c>
    </row>
    <row r="573" spans="2:16">
      <c r="B573" s="15" t="s">
        <v>287</v>
      </c>
      <c r="C573" s="16" t="s">
        <v>288</v>
      </c>
      <c r="E573" s="17"/>
      <c r="H573" s="18"/>
      <c r="I573" s="18">
        <v>0</v>
      </c>
    </row>
    <row r="574" spans="2:16">
      <c r="B574" s="15" t="s">
        <v>289</v>
      </c>
      <c r="C574" s="16" t="s">
        <v>290</v>
      </c>
      <c r="E574" s="17"/>
      <c r="H574" s="18"/>
      <c r="I574" s="18">
        <v>323115</v>
      </c>
      <c r="K574" s="42">
        <v>0</v>
      </c>
      <c r="L574" s="43">
        <f>+K574*H574</f>
        <v>0</v>
      </c>
      <c r="M574" s="44">
        <f>O574-K574</f>
        <v>0.25</v>
      </c>
      <c r="N574" s="45">
        <f>+P574-L574</f>
        <v>80778.75</v>
      </c>
      <c r="O574" s="46">
        <v>0.25</v>
      </c>
      <c r="P574" s="47">
        <f>+O574*I574</f>
        <v>80778.75</v>
      </c>
    </row>
    <row r="575" spans="2:16" ht="15.75" thickBot="1">
      <c r="B575" s="15" t="s">
        <v>291</v>
      </c>
      <c r="C575" s="16" t="s">
        <v>292</v>
      </c>
      <c r="E575" s="17"/>
      <c r="H575" s="18"/>
      <c r="I575" s="18">
        <v>0</v>
      </c>
    </row>
    <row r="576" spans="2:16" ht="15.75" thickBot="1">
      <c r="K576" s="64" t="s">
        <v>294</v>
      </c>
      <c r="L576" s="65"/>
      <c r="M576" s="66" t="s">
        <v>295</v>
      </c>
      <c r="N576" s="67"/>
      <c r="O576" s="68" t="s">
        <v>296</v>
      </c>
      <c r="P576" s="69"/>
    </row>
    <row r="577" spans="1:16" ht="15.75" thickBot="1">
      <c r="K577" s="48"/>
      <c r="L577" s="48"/>
      <c r="M577" s="48"/>
      <c r="N577" s="48"/>
      <c r="O577" s="48"/>
      <c r="P577" s="48"/>
    </row>
    <row r="578" spans="1:16" ht="15.75" thickBot="1">
      <c r="B578" s="2"/>
      <c r="C578" s="20" t="s">
        <v>293</v>
      </c>
      <c r="D578" s="2"/>
      <c r="E578" s="2"/>
      <c r="F578" s="2"/>
      <c r="G578" s="2"/>
      <c r="H578" s="21"/>
      <c r="I578" s="22">
        <f>+I569+I571</f>
        <v>21555624.130000003</v>
      </c>
      <c r="K578" s="49">
        <f>+L578/I578</f>
        <v>0</v>
      </c>
      <c r="L578" s="50">
        <f>SUM(L8:L574)</f>
        <v>0</v>
      </c>
      <c r="M578" s="51">
        <f>+O578-K578</f>
        <v>0.22676744806924784</v>
      </c>
      <c r="N578" s="52">
        <f>SUM(N10:N574)</f>
        <v>4888113.875500001</v>
      </c>
      <c r="O578" s="59">
        <f>+P578/I578</f>
        <v>0.22676744806924784</v>
      </c>
      <c r="P578" s="53">
        <f>SUM(P10:P574)</f>
        <v>4888113.875500001</v>
      </c>
    </row>
    <row r="579" spans="1:16" ht="15.75" thickBot="1">
      <c r="I579" s="30"/>
      <c r="K579" s="54"/>
      <c r="L579" s="54"/>
      <c r="M579" s="54"/>
      <c r="N579" s="54"/>
      <c r="O579" s="54"/>
      <c r="P579" s="54"/>
    </row>
    <row r="580" spans="1:16" ht="15.75" thickBot="1">
      <c r="I580" s="31" t="s">
        <v>301</v>
      </c>
      <c r="K580" s="54"/>
      <c r="L580" s="55"/>
      <c r="M580" s="54"/>
      <c r="N580" s="23">
        <f>+P578</f>
        <v>4888113.875500001</v>
      </c>
      <c r="O580" s="24" t="s">
        <v>299</v>
      </c>
      <c r="P580" s="54"/>
    </row>
    <row r="581" spans="1:16" ht="15.75" thickBot="1">
      <c r="I581" s="31"/>
      <c r="K581" s="54"/>
      <c r="L581" s="56"/>
      <c r="M581" s="56"/>
      <c r="N581" s="25"/>
      <c r="O581" s="57"/>
      <c r="P581" s="57"/>
    </row>
    <row r="582" spans="1:16" ht="15.75" thickBot="1">
      <c r="I582" s="31" t="s">
        <v>305</v>
      </c>
      <c r="K582" s="54"/>
      <c r="L582" s="56"/>
      <c r="M582" s="56"/>
      <c r="N582" s="23">
        <f>N580*0.6</f>
        <v>2932868.3253000006</v>
      </c>
      <c r="O582" s="26" t="s">
        <v>308</v>
      </c>
      <c r="P582" s="26"/>
    </row>
    <row r="583" spans="1:16" ht="15.75" thickBot="1">
      <c r="I583" s="31"/>
      <c r="K583" s="54"/>
      <c r="L583" s="56"/>
      <c r="M583" s="56"/>
      <c r="N583" s="25"/>
      <c r="O583" s="57"/>
      <c r="P583" s="57"/>
    </row>
    <row r="584" spans="1:16" ht="15.75" thickBot="1">
      <c r="I584" s="31" t="s">
        <v>302</v>
      </c>
      <c r="K584" s="54"/>
      <c r="L584" s="56"/>
      <c r="M584" s="56"/>
      <c r="N584" s="23">
        <f>+N580-N582</f>
        <v>1955245.5502000004</v>
      </c>
      <c r="O584" s="26" t="s">
        <v>300</v>
      </c>
      <c r="P584" s="57"/>
    </row>
    <row r="585" spans="1:16" ht="15.75" thickBot="1">
      <c r="I585" s="31"/>
      <c r="K585" s="54"/>
      <c r="L585" s="56"/>
      <c r="M585" s="56"/>
      <c r="N585" s="25"/>
      <c r="O585" s="57"/>
      <c r="P585" s="57"/>
    </row>
    <row r="586" spans="1:16" ht="15.75" thickBot="1">
      <c r="I586" s="32" t="s">
        <v>303</v>
      </c>
      <c r="K586" s="54"/>
      <c r="L586" s="56"/>
      <c r="M586" s="56"/>
      <c r="N586" s="23">
        <f>+N584</f>
        <v>1955245.5502000004</v>
      </c>
      <c r="O586" s="26"/>
      <c r="P586" s="26" t="s">
        <v>304</v>
      </c>
    </row>
    <row r="587" spans="1:16" ht="15.75" thickBot="1">
      <c r="I587" s="30"/>
      <c r="K587" s="48"/>
      <c r="L587" s="56"/>
      <c r="M587" s="56"/>
      <c r="N587" s="58"/>
      <c r="O587" s="57"/>
      <c r="P587" s="57"/>
    </row>
    <row r="588" spans="1:16" s="30" customFormat="1" ht="24" customHeight="1" thickBot="1">
      <c r="A588" s="33" t="s">
        <v>141</v>
      </c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8"/>
      <c r="O588" s="29"/>
    </row>
  </sheetData>
  <mergeCells count="14">
    <mergeCell ref="B6:B7"/>
    <mergeCell ref="I6:I7"/>
    <mergeCell ref="H6:H7"/>
    <mergeCell ref="G6:G7"/>
    <mergeCell ref="F6:F7"/>
    <mergeCell ref="E6:E7"/>
    <mergeCell ref="D6:D7"/>
    <mergeCell ref="C6:C7"/>
    <mergeCell ref="M6:N6"/>
    <mergeCell ref="O6:P6"/>
    <mergeCell ref="K576:L576"/>
    <mergeCell ref="M576:N576"/>
    <mergeCell ref="O576:P576"/>
    <mergeCell ref="K6:L6"/>
  </mergeCells>
  <phoneticPr fontId="21" type="noConversion"/>
  <conditionalFormatting sqref="B9:I561">
    <cfRule type="expression" dxfId="1" priority="7" stopIfTrue="1">
      <formula>#REF!=0</formula>
    </cfRule>
    <cfRule type="expression" dxfId="0" priority="8">
      <formula>AND(#REF!&gt;0,#REF!&lt;341*#REF!)</formula>
    </cfRule>
  </conditionalFormatting>
  <pageMargins left="0.7" right="0.7" top="0.75" bottom="0.75" header="0.3" footer="0.3"/>
  <pageSetup paperSize="9" scale="69" fitToHeight="90" orientation="landscape" r:id="rId1"/>
  <headerFooter>
    <oddHeader>&amp;C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Certificado N°1</vt:lpstr>
      <vt:lpstr>'Certificado N°1'!Print_Area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Castro</dc:creator>
  <cp:lastModifiedBy>ngrau</cp:lastModifiedBy>
  <dcterms:created xsi:type="dcterms:W3CDTF">2014-02-27T19:59:38Z</dcterms:created>
  <dcterms:modified xsi:type="dcterms:W3CDTF">2014-04-21T15:25:06Z</dcterms:modified>
</cp:coreProperties>
</file>