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210" windowWidth="11100" windowHeight="6345"/>
  </bookViews>
  <sheets>
    <sheet name="CCP SERVICIOS" sheetId="15" r:id="rId1"/>
  </sheets>
  <definedNames>
    <definedName name="_xlnm.Print_Area" localSheetId="0">'CCP SERVICIOS'!$A$2:$K$100</definedName>
  </definedNames>
  <calcPr calcId="114210"/>
</workbook>
</file>

<file path=xl/calcChain.xml><?xml version="1.0" encoding="utf-8"?>
<calcChain xmlns="http://schemas.openxmlformats.org/spreadsheetml/2006/main">
  <c r="I96" i="15"/>
  <c r="I91"/>
  <c r="I53"/>
  <c r="I58"/>
  <c r="I56"/>
  <c r="I61"/>
  <c r="I62"/>
  <c r="I60"/>
  <c r="I63"/>
  <c r="I64"/>
  <c r="I16"/>
  <c r="I14"/>
  <c r="I18"/>
  <c r="I19"/>
  <c r="I20"/>
  <c r="I21"/>
  <c r="I22"/>
  <c r="I23"/>
  <c r="I24"/>
  <c r="I25"/>
  <c r="I26"/>
  <c r="I27"/>
  <c r="I28"/>
  <c r="I29"/>
  <c r="I17"/>
  <c r="I31"/>
  <c r="I32"/>
  <c r="I33"/>
  <c r="I34"/>
  <c r="I36"/>
  <c r="I30"/>
  <c r="I38"/>
  <c r="I39"/>
  <c r="I40"/>
  <c r="I41"/>
  <c r="I42"/>
  <c r="I37"/>
  <c r="I52"/>
  <c r="I51"/>
  <c r="I54"/>
  <c r="I55"/>
  <c r="I57"/>
  <c r="I59"/>
  <c r="I66"/>
  <c r="I65"/>
  <c r="I68"/>
  <c r="I67"/>
  <c r="I69"/>
  <c r="I70"/>
  <c r="I72"/>
  <c r="I71"/>
  <c r="I73"/>
  <c r="I74"/>
  <c r="I78"/>
  <c r="I77"/>
  <c r="I80"/>
  <c r="I79"/>
  <c r="I82"/>
  <c r="I83"/>
  <c r="I84"/>
  <c r="I85"/>
  <c r="I86"/>
  <c r="I87"/>
  <c r="I88"/>
  <c r="I89"/>
  <c r="I81"/>
  <c r="I44"/>
  <c r="I45"/>
  <c r="I46"/>
  <c r="I47"/>
  <c r="I48"/>
  <c r="I49"/>
  <c r="I50"/>
  <c r="I43"/>
</calcChain>
</file>

<file path=xl/sharedStrings.xml><?xml version="1.0" encoding="utf-8"?>
<sst xmlns="http://schemas.openxmlformats.org/spreadsheetml/2006/main" count="209" uniqueCount="149">
  <si>
    <t>UNID.</t>
  </si>
  <si>
    <t>TOTAL</t>
  </si>
  <si>
    <t>DESCRIPCIÓN</t>
  </si>
  <si>
    <t>ÍTEM</t>
  </si>
  <si>
    <t>CANT.</t>
  </si>
  <si>
    <t>PRECIO
UNITARIO ($)</t>
  </si>
  <si>
    <t>VALOR TOTAL
 ($)</t>
  </si>
  <si>
    <t>Tareas Preliminares</t>
  </si>
  <si>
    <t xml:space="preserve">Relevamiento </t>
  </si>
  <si>
    <t>Inventariado de equipamiento y artefactos de iluminación</t>
  </si>
  <si>
    <t>Demolición</t>
  </si>
  <si>
    <t>Retiro de artefactos de iluminación, rejas y demás elementos adosados a cielorrasos</t>
  </si>
  <si>
    <t>Desmonte de cielorraso de placa de roca de yeso</t>
  </si>
  <si>
    <t>Desmonte de cielorraso modular</t>
  </si>
  <si>
    <t>Demolición de tabiques</t>
  </si>
  <si>
    <t>Desmonte de tabiques de vidrio</t>
  </si>
  <si>
    <t>Desmonte de tabiques de placas de u-glass</t>
  </si>
  <si>
    <t>Retiro de alfombra</t>
  </si>
  <si>
    <t>Retiro de placas de granito</t>
  </si>
  <si>
    <t>Albañilería y tabiques</t>
  </si>
  <si>
    <t xml:space="preserve">Tabique de placas de roca de yeso de 10cm </t>
  </si>
  <si>
    <t>Tabique de placas de vidrio tipo u-glass</t>
  </si>
  <si>
    <t xml:space="preserve">Colocación de revestimientos </t>
  </si>
  <si>
    <t>Reparación de revoques</t>
  </si>
  <si>
    <t>Ayuda de gremios</t>
  </si>
  <si>
    <t>Instalación Sanitaria</t>
  </si>
  <si>
    <t>Adaptación de desagües primarios para recibir condensados</t>
  </si>
  <si>
    <t>Revisión y acondicionamiento de instalación completa</t>
  </si>
  <si>
    <t>Cielorrasos</t>
  </si>
  <si>
    <t>Cielorraso de placa de roca de yeso</t>
  </si>
  <si>
    <t>Cenefas de placa de roca de yeso</t>
  </si>
  <si>
    <t>Ajustes de cielorraso en placa de roca de yeso</t>
  </si>
  <si>
    <t>Reparación de cielorraso existente</t>
  </si>
  <si>
    <t xml:space="preserve">Tapas de inspección </t>
  </si>
  <si>
    <t>Cajón de placa de roca de yeso</t>
  </si>
  <si>
    <t>Pisos y zócalos</t>
  </si>
  <si>
    <t>Reposición de revestimientos en locales sanitarios</t>
  </si>
  <si>
    <t>Pintura</t>
  </si>
  <si>
    <t>Sobre tabiques nuevos con látex color a definir</t>
  </si>
  <si>
    <t>Cielorraso  completo con látex, color a definir</t>
  </si>
  <si>
    <t>Carpinterías de madera con esmalte sintético mate</t>
  </si>
  <si>
    <t>Instalación eléctrica</t>
  </si>
  <si>
    <t>Instalación completa según pliego eléctrico</t>
  </si>
  <si>
    <t>Instalación Termomecánica</t>
  </si>
  <si>
    <t>Instalación completa según pliego termomecánica</t>
  </si>
  <si>
    <t>Provisión y colocación de equipo split en sector server</t>
  </si>
  <si>
    <t>Carpintería</t>
  </si>
  <si>
    <t>Herrajes</t>
  </si>
  <si>
    <t>Instalación contra incendio</t>
  </si>
  <si>
    <t>Revisión de la totalidad de las instalaciones</t>
  </si>
  <si>
    <t>Equipamiento</t>
  </si>
  <si>
    <t>Provisión y montaje de equipamiento según planilla de cotización</t>
  </si>
  <si>
    <t>Varios</t>
  </si>
  <si>
    <t>Trámites y habilitaciones Municipales</t>
  </si>
  <si>
    <t>Seguros</t>
  </si>
  <si>
    <t>Limpieza parcial de obra</t>
  </si>
  <si>
    <t>Limpieza final de obra</t>
  </si>
  <si>
    <t>1.2</t>
  </si>
  <si>
    <t>1.3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</si>
  <si>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</si>
  <si>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</si>
  <si>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</si>
  <si>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</si>
  <si>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</si>
  <si>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</si>
  <si>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</si>
  <si>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</si>
  <si>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</si>
  <si>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</si>
  <si>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</si>
  <si>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</si>
  <si>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4.1</t>
  </si>
  <si>
    <t>4.2</t>
  </si>
  <si>
    <t>4.3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</si>
  <si>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</si>
  <si>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</si>
  <si>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</si>
  <si>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</si>
  <si>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</si>
  <si>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</si>
  <si>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</si>
  <si>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</si>
  <si>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</si>
  <si>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</si>
  <si>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</si>
  <si>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</si>
  <si>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</si>
  <si>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</si>
  <si>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</si>
  <si>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</si>
  <si>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7.5</t>
  </si>
  <si>
    <t>8.1</t>
  </si>
  <si>
    <t>9.1</t>
  </si>
  <si>
    <t>9.2</t>
  </si>
  <si>
    <t>9.3</t>
  </si>
  <si>
    <t>11.1</t>
  </si>
  <si>
    <t>12.1</t>
  </si>
  <si>
    <t>13.1</t>
  </si>
  <si>
    <t>14.1</t>
  </si>
  <si>
    <t>15.1</t>
  </si>
  <si>
    <t>15.2</t>
  </si>
  <si>
    <t>15.3</t>
  </si>
  <si>
    <t>15.4</t>
  </si>
  <si>
    <t>gl</t>
  </si>
  <si>
    <t>m2</t>
  </si>
  <si>
    <t>ml</t>
  </si>
  <si>
    <t>un</t>
  </si>
  <si>
    <t>OBJETO CONTRACTUAL: Licitación 4º p Oficina Buenos Aires</t>
  </si>
  <si>
    <t>Retiro de pileta de baño</t>
  </si>
  <si>
    <t>Conexión de nueva pileta en baño</t>
  </si>
  <si>
    <t>Provision y colocacion de mesada de granito gris mara en baño</t>
  </si>
  <si>
    <t>Provisión y colocación de pileta en baño (caract. Similares a las existentes)</t>
  </si>
  <si>
    <t>Retiro de muebles de office</t>
  </si>
  <si>
    <t>Provisión y colocación de mueble de office</t>
  </si>
  <si>
    <t xml:space="preserve">Retiro de sobrantes de demolición </t>
  </si>
  <si>
    <t>4.4</t>
  </si>
  <si>
    <t>4.5</t>
  </si>
  <si>
    <t>15.5</t>
  </si>
  <si>
    <t>15.6</t>
  </si>
  <si>
    <t>15.7</t>
  </si>
  <si>
    <t>15.8</t>
  </si>
  <si>
    <t>P1 Puerta de vidrio templado - ver pl de carpinterías</t>
  </si>
  <si>
    <t>P2 Puerta de vidrio templado - ver pl de carpinterías</t>
  </si>
  <si>
    <t>P3 Puerta placa para pintar - ver pl de carpinterías</t>
  </si>
  <si>
    <t>11.2</t>
  </si>
  <si>
    <t>11.3</t>
  </si>
  <si>
    <t>Retiro de Piso Flotante</t>
  </si>
  <si>
    <t>Medios forros de Durlock</t>
  </si>
  <si>
    <t>gl.</t>
  </si>
  <si>
    <t>Regulación y nivelación de piso técnico</t>
  </si>
  <si>
    <t xml:space="preserve">Retiro de la totalidad de los restos de las fijaciones de los revestimientos </t>
  </si>
  <si>
    <t>Cielorraso modular tipo Cortega de Armstrong</t>
  </si>
  <si>
    <t>Sobre tabiques reparados con látex color a definir</t>
  </si>
  <si>
    <t>Provisión y colocación de manijones (ver planilla de carpintería)</t>
  </si>
  <si>
    <t>Provisión y colocación Piso flotante de madera</t>
  </si>
  <si>
    <t>Provisión y colocación de mueble bajo mesada en baño (caract. similar a existente)</t>
  </si>
  <si>
    <t>EL LISTADO DE TAREAS Y DE ITEMS ES INDICATIVO. EL OFERENTE AGREGARA LOS ITEMS QUE CONSIDERE FALTANTES O LOS QUE PUEDAN DAR MAYOR CLARIDAD A SU OFERTA. ASIMISMO EL OFERENTE REALIZARÁ SUS PROPIOS COMPUTOS Y AJUSTARA LOS QUE CREA NECESARIOS.</t>
  </si>
  <si>
    <t>6.7</t>
  </si>
  <si>
    <t>6.8</t>
  </si>
  <si>
    <t>Ajuste de  zócalos de aluminio existentes</t>
  </si>
  <si>
    <t>Tendido de condensado para todos los equipos de aire acondicionado</t>
  </si>
  <si>
    <t>Provisión y colocación Alfombra Cubic Funcional 4857 50x50</t>
  </si>
  <si>
    <t>Provisión y colocación Placas de Granito negro 50x50 ( idem existentes)</t>
  </si>
  <si>
    <t>Provisión y colocación  Zócalo de aluminio h:10 cm, idem existentes</t>
  </si>
  <si>
    <t>Provisión y Colocación piso vinílico color gris oscuro</t>
  </si>
  <si>
    <t>Revisión y Acondicionamiento de sistema de ventilación de baños</t>
  </si>
  <si>
    <t>INCLUIDO</t>
  </si>
  <si>
    <t>SUBTOTAL</t>
  </si>
  <si>
    <t xml:space="preserve">DESCUENTO COMERCIAL 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</si>
</sst>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000_);_(* \(#,##0.0000\);_(* &quot;-&quot;??_);_(@_)"/>
  </numFmts>
  <fonts count="13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i/>
      <sz val="10"/>
      <name val="Verdana"/>
      <family val="2"/>
    </font>
    <font>
      <b/>
      <sz val="8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3">
    <xf numFmtId="0" fontId="0" fillId="0" borderId="0" xfId="0"/>
    <xf numFmtId="165" fontId="3" fillId="0" borderId="1" xfId="1" applyNumberFormat="1" applyFont="1" applyFill="1" applyBorder="1" applyAlignment="1" applyProtection="1">
      <alignment horizontal="center" vertical="center"/>
      <protection locked="0"/>
    </xf>
    <xf numFmtId="4" fontId="3" fillId="0" borderId="1" xfId="0" applyNumberFormat="1" applyFont="1" applyBorder="1" applyAlignment="1" applyProtection="1">
      <alignment horizontal="right"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3" fillId="2" borderId="2" xfId="0" applyNumberFormat="1" applyFont="1" applyFill="1" applyBorder="1" applyAlignment="1" applyProtection="1">
      <alignment horizontal="right" vertical="center"/>
      <protection locked="0"/>
    </xf>
    <xf numFmtId="4" fontId="3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2" xfId="0" applyNumberFormat="1" applyFont="1" applyFill="1" applyBorder="1" applyAlignment="1" applyProtection="1">
      <alignment vertical="center"/>
      <protection locked="0"/>
    </xf>
    <xf numFmtId="4" fontId="4" fillId="2" borderId="1" xfId="0" applyNumberFormat="1" applyFont="1" applyFill="1" applyBorder="1" applyAlignment="1" applyProtection="1">
      <alignment vertical="center"/>
      <protection locked="0"/>
    </xf>
    <xf numFmtId="4" fontId="4" fillId="2" borderId="1" xfId="0" applyNumberFormat="1" applyFont="1" applyFill="1" applyBorder="1" applyAlignment="1" applyProtection="1">
      <alignment horizontal="right" vertical="center"/>
      <protection locked="0"/>
    </xf>
    <xf numFmtId="4" fontId="3" fillId="0" borderId="1" xfId="0" applyNumberFormat="1" applyFont="1" applyFill="1" applyBorder="1" applyAlignment="1" applyProtection="1">
      <alignment horizontal="right" vertical="center"/>
      <protection locked="0"/>
    </xf>
    <xf numFmtId="4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1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7" fillId="0" borderId="7" xfId="0" applyFont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justify" vertical="top" wrapText="1"/>
    </xf>
    <xf numFmtId="0" fontId="3" fillId="0" borderId="0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 vertical="center"/>
    </xf>
    <xf numFmtId="0" fontId="4" fillId="2" borderId="2" xfId="0" quotePrefix="1" applyFont="1" applyFill="1" applyBorder="1" applyAlignment="1" applyProtection="1">
      <alignment horizontal="center" vertical="center"/>
    </xf>
    <xf numFmtId="0" fontId="11" fillId="2" borderId="8" xfId="0" applyFont="1" applyFill="1" applyBorder="1" applyProtection="1"/>
    <xf numFmtId="0" fontId="9" fillId="2" borderId="9" xfId="0" applyFont="1" applyFill="1" applyBorder="1" applyProtection="1"/>
    <xf numFmtId="3" fontId="3" fillId="2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9" fillId="0" borderId="8" xfId="0" applyFont="1" applyBorder="1" applyProtection="1"/>
    <xf numFmtId="0" fontId="9" fillId="0" borderId="9" xfId="0" applyFont="1" applyBorder="1" applyProtection="1"/>
    <xf numFmtId="0" fontId="10" fillId="0" borderId="1" xfId="0" applyFont="1" applyBorder="1" applyProtection="1"/>
    <xf numFmtId="0" fontId="10" fillId="0" borderId="0" xfId="0" applyFont="1" applyBorder="1" applyProtection="1"/>
    <xf numFmtId="0" fontId="4" fillId="2" borderId="1" xfId="0" quotePrefix="1" applyFont="1" applyFill="1" applyBorder="1" applyAlignment="1" applyProtection="1">
      <alignment horizontal="center" vertical="center"/>
    </xf>
    <xf numFmtId="0" fontId="9" fillId="2" borderId="10" xfId="0" applyFont="1" applyFill="1" applyBorder="1" applyProtection="1"/>
    <xf numFmtId="3" fontId="3" fillId="2" borderId="1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Protection="1"/>
    <xf numFmtId="0" fontId="10" fillId="0" borderId="1" xfId="0" applyFont="1" applyFill="1" applyBorder="1" applyProtection="1"/>
    <xf numFmtId="0" fontId="9" fillId="0" borderId="8" xfId="0" applyFont="1" applyFill="1" applyBorder="1" applyProtection="1"/>
    <xf numFmtId="0" fontId="9" fillId="0" borderId="12" xfId="0" applyFont="1" applyFill="1" applyBorder="1" applyProtection="1"/>
    <xf numFmtId="0" fontId="9" fillId="0" borderId="11" xfId="0" applyFont="1" applyBorder="1" applyProtection="1"/>
    <xf numFmtId="0" fontId="9" fillId="0" borderId="12" xfId="0" applyFont="1" applyBorder="1" applyProtection="1"/>
    <xf numFmtId="0" fontId="9" fillId="0" borderId="10" xfId="0" applyFont="1" applyBorder="1" applyProtection="1"/>
    <xf numFmtId="2" fontId="4" fillId="0" borderId="1" xfId="0" applyNumberFormat="1" applyFont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justify" vertical="center" wrapText="1"/>
    </xf>
    <xf numFmtId="0" fontId="3" fillId="0" borderId="9" xfId="0" applyFont="1" applyBorder="1" applyAlignment="1" applyProtection="1">
      <alignment horizontal="justify" vertical="center" wrapText="1"/>
    </xf>
    <xf numFmtId="3" fontId="4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justify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11" fillId="2" borderId="13" xfId="0" applyFont="1" applyFill="1" applyBorder="1" applyAlignment="1" applyProtection="1"/>
    <xf numFmtId="3" fontId="3" fillId="0" borderId="1" xfId="0" applyNumberFormat="1" applyFont="1" applyFill="1" applyBorder="1" applyAlignment="1" applyProtection="1">
      <alignment horizontal="left" vertical="center" wrapText="1"/>
    </xf>
    <xf numFmtId="0" fontId="9" fillId="0" borderId="9" xfId="0" applyFont="1" applyFill="1" applyBorder="1" applyProtection="1"/>
    <xf numFmtId="0" fontId="8" fillId="0" borderId="14" xfId="0" applyFont="1" applyFill="1" applyBorder="1" applyAlignment="1" applyProtection="1">
      <alignment horizontal="center" vertical="center"/>
    </xf>
    <xf numFmtId="4" fontId="8" fillId="0" borderId="14" xfId="0" applyNumberFormat="1" applyFont="1" applyFill="1" applyBorder="1" applyAlignment="1" applyProtection="1">
      <alignment vertical="center"/>
    </xf>
    <xf numFmtId="0" fontId="2" fillId="0" borderId="15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165" fontId="3" fillId="2" borderId="2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165" fontId="3" fillId="2" borderId="1" xfId="1" applyNumberFormat="1" applyFont="1" applyFill="1" applyBorder="1" applyAlignment="1" applyProtection="1">
      <alignment horizontal="center" vertical="center"/>
    </xf>
    <xf numFmtId="2" fontId="3" fillId="0" borderId="1" xfId="1" applyNumberFormat="1" applyFont="1" applyFill="1" applyBorder="1" applyAlignment="1" applyProtection="1">
      <alignment horizontal="center" vertical="center"/>
    </xf>
    <xf numFmtId="165" fontId="4" fillId="2" borderId="1" xfId="1" applyNumberFormat="1" applyFont="1" applyFill="1" applyBorder="1" applyAlignment="1" applyProtection="1">
      <alignment horizontal="center" vertical="center"/>
    </xf>
    <xf numFmtId="4" fontId="3" fillId="0" borderId="1" xfId="1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9" fillId="0" borderId="8" xfId="0" applyFont="1" applyFill="1" applyBorder="1" applyProtection="1">
      <protection locked="0"/>
    </xf>
    <xf numFmtId="0" fontId="9" fillId="0" borderId="9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0" fontId="4" fillId="0" borderId="1" xfId="0" quotePrefix="1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4" fontId="8" fillId="4" borderId="17" xfId="0" applyNumberFormat="1" applyFont="1" applyFill="1" applyBorder="1" applyAlignment="1" applyProtection="1">
      <alignment vertical="center"/>
      <protection locked="0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15" xfId="0" applyFont="1" applyBorder="1" applyAlignment="1" applyProtection="1">
      <alignment horizontal="left" vertical="center" wrapText="1"/>
    </xf>
    <xf numFmtId="0" fontId="7" fillId="0" borderId="14" xfId="0" applyFont="1" applyBorder="1" applyAlignment="1" applyProtection="1">
      <alignment horizontal="left" vertical="center" wrapText="1"/>
    </xf>
    <xf numFmtId="0" fontId="7" fillId="0" borderId="16" xfId="0" applyFont="1" applyBorder="1" applyAlignment="1" applyProtection="1">
      <alignment horizontal="left" vertical="center" wrapText="1"/>
    </xf>
    <xf numFmtId="40" fontId="5" fillId="3" borderId="3" xfId="0" applyNumberFormat="1" applyFont="1" applyFill="1" applyBorder="1" applyAlignment="1" applyProtection="1">
      <alignment horizontal="center" vertical="center" wrapText="1"/>
    </xf>
    <xf numFmtId="40" fontId="5" fillId="3" borderId="15" xfId="0" applyNumberFormat="1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12" fillId="0" borderId="18" xfId="0" applyFont="1" applyFill="1" applyBorder="1" applyAlignment="1" applyProtection="1">
      <alignment horizontal="left" vertical="center" wrapText="1"/>
    </xf>
    <xf numFmtId="0" fontId="8" fillId="4" borderId="19" xfId="0" applyFont="1" applyFill="1" applyBorder="1" applyAlignment="1" applyProtection="1">
      <alignment horizontal="center" vertical="center"/>
    </xf>
    <xf numFmtId="0" fontId="8" fillId="4" borderId="18" xfId="0" applyFont="1" applyFill="1" applyBorder="1" applyAlignment="1" applyProtection="1">
      <alignment horizontal="center" vertical="center"/>
    </xf>
    <xf numFmtId="0" fontId="8" fillId="4" borderId="20" xfId="0" applyFont="1" applyFill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justify" vertical="center" wrapText="1"/>
      <protection locked="0"/>
    </xf>
    <xf numFmtId="0" fontId="3" fillId="0" borderId="9" xfId="0" applyFont="1" applyBorder="1" applyAlignment="1" applyProtection="1">
      <alignment horizontal="justify" vertical="center" wrapText="1"/>
      <protection locked="0"/>
    </xf>
    <xf numFmtId="40" fontId="5" fillId="3" borderId="3" xfId="0" applyNumberFormat="1" applyFont="1" applyFill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95250</xdr:rowOff>
    </xdr:from>
    <xdr:to>
      <xdr:col>9</xdr:col>
      <xdr:colOff>57150</xdr:colOff>
      <xdr:row>2</xdr:row>
      <xdr:rowOff>276225</xdr:rowOff>
    </xdr:to>
    <xdr:sp macro="" textlink="">
      <xdr:nvSpPr>
        <xdr:cNvPr id="13316" name="Rectangle 4"/>
        <xdr:cNvSpPr>
          <a:spLocks noChangeArrowheads="1"/>
        </xdr:cNvSpPr>
      </xdr:nvSpPr>
      <xdr:spPr bwMode="auto">
        <a:xfrm>
          <a:off x="85725" y="161925"/>
          <a:ext cx="87344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080000" tIns="154800" rIns="90000" bIns="46800" anchor="t" upright="1"/>
        <a:lstStyle/>
        <a:p>
          <a:pPr algn="ctr" rtl="0">
            <a:defRPr sz="1000"/>
          </a:pPr>
          <a:r>
            <a:rPr lang="es-ES" sz="1600" b="1" i="0" u="none" strike="noStrike" baseline="0">
              <a:solidFill>
                <a:srgbClr val="333399"/>
              </a:solidFill>
              <a:latin typeface="Arial"/>
              <a:cs typeface="Arial"/>
            </a:rPr>
            <a:t>CUADRO DE CANTIDADES Y PRECIOS</a:t>
          </a:r>
        </a:p>
        <a:p>
          <a:pPr algn="ctr" rtl="0">
            <a:defRPr sz="1000"/>
          </a:pPr>
          <a:endParaRPr lang="es-ES" sz="1600" b="1" i="0" u="none" strike="noStrike" baseline="0">
            <a:solidFill>
              <a:srgbClr val="333399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171450</xdr:colOff>
      <xdr:row>1</xdr:row>
      <xdr:rowOff>57150</xdr:rowOff>
    </xdr:from>
    <xdr:to>
      <xdr:col>3</xdr:col>
      <xdr:colOff>895350</xdr:colOff>
      <xdr:row>2</xdr:row>
      <xdr:rowOff>238125</xdr:rowOff>
    </xdr:to>
    <xdr:pic>
      <xdr:nvPicPr>
        <xdr:cNvPr id="1026" name="Picture 12" descr="vale_cmyk_fosc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" y="123825"/>
          <a:ext cx="12477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333399"/>
            </a:gs>
            <a:gs pos="50000">
              <a:srgbClr val="FFFFFF"/>
            </a:gs>
            <a:gs pos="100000">
              <a:srgbClr val="333399"/>
            </a:gs>
          </a:gsLst>
          <a:lin ang="5400000" scaled="1"/>
        </a:gra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720000" tIns="46800" rIns="90000" bIns="4680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333399"/>
            </a:gs>
            <a:gs pos="50000">
              <a:srgbClr val="FFFFFF"/>
            </a:gs>
            <a:gs pos="100000">
              <a:srgbClr val="333399"/>
            </a:gs>
          </a:gsLst>
          <a:lin ang="5400000" scaled="1"/>
        </a:gra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720000" tIns="46800" rIns="90000" bIns="4680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0"/>
  <sheetViews>
    <sheetView showGridLines="0" tabSelected="1" view="pageBreakPreview" topLeftCell="C71" workbookViewId="0">
      <selection activeCell="C92" sqref="C92"/>
    </sheetView>
  </sheetViews>
  <sheetFormatPr defaultColWidth="10.7109375" defaultRowHeight="11.25"/>
  <cols>
    <col min="1" max="2" width="1.140625" style="13" hidden="1" customWidth="1"/>
    <col min="3" max="3" width="7.85546875" style="13" customWidth="1"/>
    <col min="4" max="4" width="28.140625" style="13" customWidth="1"/>
    <col min="5" max="5" width="53.42578125" style="13" customWidth="1"/>
    <col min="6" max="6" width="23.42578125" style="13" customWidth="1"/>
    <col min="7" max="7" width="14.7109375" style="13" customWidth="1"/>
    <col min="8" max="8" width="12.7109375" style="13" customWidth="1"/>
    <col min="9" max="9" width="16.7109375" style="13" customWidth="1"/>
    <col min="10" max="11" width="1.140625" style="13" customWidth="1"/>
    <col min="12" max="16384" width="10.7109375" style="13"/>
  </cols>
  <sheetData>
    <row r="1" spans="1:11" ht="5.2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2.5" customHeight="1">
      <c r="A2" s="12"/>
      <c r="B2" s="14"/>
      <c r="C2" s="14"/>
      <c r="D2" s="14"/>
      <c r="E2" s="14"/>
      <c r="F2" s="14"/>
      <c r="G2" s="14"/>
      <c r="H2" s="14"/>
      <c r="I2" s="14"/>
      <c r="J2" s="14"/>
      <c r="K2" s="12"/>
    </row>
    <row r="3" spans="1:11" ht="28.5" customHeight="1">
      <c r="A3" s="12"/>
      <c r="B3" s="14"/>
      <c r="C3" s="14"/>
      <c r="D3" s="14"/>
      <c r="E3" s="14"/>
      <c r="F3" s="14"/>
      <c r="G3" s="14"/>
      <c r="H3" s="14"/>
      <c r="I3" s="14"/>
      <c r="J3" s="14"/>
      <c r="K3" s="12"/>
    </row>
    <row r="4" spans="1:11" ht="5.25" customHeight="1" thickBo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5.25" customHeight="1" thickBot="1">
      <c r="A5" s="12"/>
      <c r="B5" s="15"/>
      <c r="C5" s="16"/>
      <c r="D5" s="16"/>
      <c r="E5" s="16"/>
      <c r="F5" s="16"/>
      <c r="G5" s="16"/>
      <c r="H5" s="16"/>
      <c r="I5" s="16"/>
      <c r="J5" s="17"/>
      <c r="K5" s="12"/>
    </row>
    <row r="6" spans="1:11" ht="5.25" customHeight="1" thickBot="1">
      <c r="A6" s="12"/>
      <c r="B6" s="18"/>
      <c r="C6" s="16"/>
      <c r="D6" s="16"/>
      <c r="E6" s="16"/>
      <c r="F6" s="16"/>
      <c r="G6" s="16"/>
      <c r="H6" s="16"/>
      <c r="I6" s="16"/>
      <c r="J6" s="19"/>
      <c r="K6" s="12"/>
    </row>
    <row r="7" spans="1:11" ht="12.75" customHeight="1" thickBot="1">
      <c r="A7" s="12"/>
      <c r="B7" s="18"/>
      <c r="C7" s="76" t="s">
        <v>107</v>
      </c>
      <c r="D7" s="77"/>
      <c r="E7" s="77"/>
      <c r="F7" s="77"/>
      <c r="G7" s="77"/>
      <c r="H7" s="77"/>
      <c r="I7" s="78"/>
      <c r="J7" s="20"/>
      <c r="K7" s="21"/>
    </row>
    <row r="8" spans="1:11" s="24" customFormat="1" ht="18.75" customHeight="1">
      <c r="A8" s="22"/>
      <c r="B8" s="23"/>
      <c r="C8" s="79"/>
      <c r="D8" s="80"/>
      <c r="E8" s="80"/>
      <c r="F8" s="80"/>
      <c r="G8" s="80"/>
      <c r="H8" s="80"/>
      <c r="I8" s="81"/>
      <c r="J8" s="20"/>
      <c r="K8" s="21"/>
    </row>
    <row r="9" spans="1:11" s="24" customFormat="1" ht="18.75" customHeight="1">
      <c r="A9" s="22"/>
      <c r="B9" s="23"/>
      <c r="C9" s="82"/>
      <c r="D9" s="83"/>
      <c r="E9" s="83"/>
      <c r="F9" s="83"/>
      <c r="G9" s="83"/>
      <c r="H9" s="83"/>
      <c r="I9" s="84"/>
      <c r="J9" s="20"/>
      <c r="K9" s="21"/>
    </row>
    <row r="10" spans="1:11" ht="13.5" thickBot="1">
      <c r="A10" s="12"/>
      <c r="B10" s="18"/>
      <c r="C10" s="85"/>
      <c r="D10" s="86"/>
      <c r="E10" s="86"/>
      <c r="F10" s="86"/>
      <c r="G10" s="86"/>
      <c r="H10" s="86"/>
      <c r="I10" s="87"/>
      <c r="J10" s="20"/>
      <c r="K10" s="21"/>
    </row>
    <row r="11" spans="1:11" ht="6" customHeight="1" thickBot="1">
      <c r="A11" s="12"/>
      <c r="B11" s="18"/>
      <c r="C11" s="25"/>
      <c r="D11" s="25"/>
      <c r="E11" s="26"/>
      <c r="F11" s="26"/>
      <c r="G11" s="27"/>
      <c r="H11" s="27"/>
      <c r="I11" s="27"/>
      <c r="J11" s="20"/>
      <c r="K11" s="21"/>
    </row>
    <row r="12" spans="1:11" ht="19.5" customHeight="1">
      <c r="A12" s="12"/>
      <c r="B12" s="18"/>
      <c r="C12" s="90" t="s">
        <v>3</v>
      </c>
      <c r="D12" s="92" t="s">
        <v>2</v>
      </c>
      <c r="E12" s="93"/>
      <c r="F12" s="90" t="s">
        <v>0</v>
      </c>
      <c r="G12" s="102" t="s">
        <v>4</v>
      </c>
      <c r="H12" s="88" t="s">
        <v>5</v>
      </c>
      <c r="I12" s="88" t="s">
        <v>6</v>
      </c>
      <c r="J12" s="28"/>
      <c r="K12" s="22"/>
    </row>
    <row r="13" spans="1:11" ht="26.25" customHeight="1" thickBot="1">
      <c r="A13" s="12"/>
      <c r="B13" s="18"/>
      <c r="C13" s="91"/>
      <c r="D13" s="94"/>
      <c r="E13" s="95"/>
      <c r="F13" s="91"/>
      <c r="G13" s="89"/>
      <c r="H13" s="89"/>
      <c r="I13" s="89"/>
      <c r="J13" s="19"/>
      <c r="K13" s="12"/>
    </row>
    <row r="14" spans="1:11" ht="19.5" customHeight="1">
      <c r="A14" s="12"/>
      <c r="B14" s="18"/>
      <c r="C14" s="29">
        <v>1</v>
      </c>
      <c r="D14" s="30" t="s">
        <v>7</v>
      </c>
      <c r="E14" s="31"/>
      <c r="F14" s="32"/>
      <c r="G14" s="63"/>
      <c r="H14" s="4"/>
      <c r="I14" s="6">
        <f>+I16</f>
        <v>1500</v>
      </c>
      <c r="J14" s="19"/>
      <c r="K14" s="12"/>
    </row>
    <row r="15" spans="1:11" ht="19.5" customHeight="1">
      <c r="A15" s="12"/>
      <c r="B15" s="18"/>
      <c r="C15" s="33" t="s">
        <v>57</v>
      </c>
      <c r="D15" s="34" t="s">
        <v>8</v>
      </c>
      <c r="E15" s="35"/>
      <c r="F15" s="36" t="s">
        <v>103</v>
      </c>
      <c r="G15" s="64">
        <v>1</v>
      </c>
      <c r="H15" s="2" t="s">
        <v>146</v>
      </c>
      <c r="I15" s="3" t="s">
        <v>146</v>
      </c>
      <c r="J15" s="19"/>
      <c r="K15" s="12"/>
    </row>
    <row r="16" spans="1:11" ht="19.5" customHeight="1">
      <c r="A16" s="12"/>
      <c r="B16" s="18"/>
      <c r="C16" s="33" t="s">
        <v>58</v>
      </c>
      <c r="D16" s="34" t="s">
        <v>9</v>
      </c>
      <c r="E16" s="35"/>
      <c r="F16" s="37" t="s">
        <v>103</v>
      </c>
      <c r="G16" s="64">
        <v>1</v>
      </c>
      <c r="H16" s="2">
        <v>1500</v>
      </c>
      <c r="I16" s="3">
        <f t="shared" ref="I16:I89" si="0">G16*H16</f>
        <v>1500</v>
      </c>
      <c r="J16" s="19"/>
      <c r="K16" s="12"/>
    </row>
    <row r="17" spans="1:11" ht="19.5" customHeight="1">
      <c r="A17" s="12"/>
      <c r="B17" s="18"/>
      <c r="C17" s="38">
        <v>2</v>
      </c>
      <c r="D17" s="30" t="s">
        <v>10</v>
      </c>
      <c r="E17" s="39"/>
      <c r="F17" s="40"/>
      <c r="G17" s="65"/>
      <c r="H17" s="5"/>
      <c r="I17" s="7">
        <f>SUM(I18:I29)</f>
        <v>26885.78125</v>
      </c>
      <c r="J17" s="19"/>
      <c r="K17" s="12"/>
    </row>
    <row r="18" spans="1:11" ht="19.5" customHeight="1">
      <c r="A18" s="12"/>
      <c r="B18" s="18"/>
      <c r="C18" s="33" t="s">
        <v>59</v>
      </c>
      <c r="D18" s="41" t="s">
        <v>11</v>
      </c>
      <c r="E18" s="41"/>
      <c r="F18" s="42" t="s">
        <v>103</v>
      </c>
      <c r="G18" s="64">
        <v>1</v>
      </c>
      <c r="H18" s="2">
        <v>1238.75</v>
      </c>
      <c r="I18" s="3">
        <f t="shared" si="0"/>
        <v>1238.75</v>
      </c>
      <c r="J18" s="19"/>
      <c r="K18" s="12"/>
    </row>
    <row r="19" spans="1:11" ht="19.5" customHeight="1">
      <c r="A19" s="12"/>
      <c r="B19" s="18"/>
      <c r="C19" s="33" t="s">
        <v>60</v>
      </c>
      <c r="D19" s="41" t="s">
        <v>12</v>
      </c>
      <c r="E19" s="41"/>
      <c r="F19" s="42" t="s">
        <v>103</v>
      </c>
      <c r="G19" s="64">
        <v>1</v>
      </c>
      <c r="H19" s="2">
        <v>5625</v>
      </c>
      <c r="I19" s="3">
        <f t="shared" si="0"/>
        <v>5625</v>
      </c>
      <c r="J19" s="19"/>
      <c r="K19" s="12"/>
    </row>
    <row r="20" spans="1:11" ht="19.5" customHeight="1">
      <c r="A20" s="12"/>
      <c r="B20" s="18"/>
      <c r="C20" s="33" t="s">
        <v>61</v>
      </c>
      <c r="D20" s="41" t="s">
        <v>13</v>
      </c>
      <c r="E20" s="41"/>
      <c r="F20" s="42" t="s">
        <v>103</v>
      </c>
      <c r="G20" s="64">
        <v>1</v>
      </c>
      <c r="H20" s="2">
        <v>4875</v>
      </c>
      <c r="I20" s="3">
        <f t="shared" si="0"/>
        <v>4875</v>
      </c>
      <c r="J20" s="19"/>
      <c r="K20" s="12"/>
    </row>
    <row r="21" spans="1:11" ht="19.5" customHeight="1">
      <c r="A21" s="12"/>
      <c r="B21" s="18"/>
      <c r="C21" s="33" t="s">
        <v>62</v>
      </c>
      <c r="D21" s="43" t="s">
        <v>14</v>
      </c>
      <c r="E21" s="44"/>
      <c r="F21" s="42" t="s">
        <v>103</v>
      </c>
      <c r="G21" s="64">
        <v>1</v>
      </c>
      <c r="H21" s="2">
        <v>6298.7074999999995</v>
      </c>
      <c r="I21" s="3">
        <f t="shared" si="0"/>
        <v>6298.7074999999995</v>
      </c>
      <c r="J21" s="19"/>
      <c r="K21" s="12"/>
    </row>
    <row r="22" spans="1:11" ht="19.5" customHeight="1">
      <c r="A22" s="12"/>
      <c r="B22" s="18"/>
      <c r="C22" s="33" t="s">
        <v>63</v>
      </c>
      <c r="D22" s="45" t="s">
        <v>15</v>
      </c>
      <c r="E22" s="45"/>
      <c r="F22" s="36" t="s">
        <v>103</v>
      </c>
      <c r="G22" s="64">
        <v>1</v>
      </c>
      <c r="H22" s="2">
        <v>3715.1093749999995</v>
      </c>
      <c r="I22" s="3">
        <f t="shared" si="0"/>
        <v>3715.1093749999995</v>
      </c>
      <c r="J22" s="19"/>
      <c r="K22" s="12"/>
    </row>
    <row r="23" spans="1:11" ht="19.5" customHeight="1">
      <c r="A23" s="12"/>
      <c r="B23" s="18"/>
      <c r="C23" s="33" t="s">
        <v>64</v>
      </c>
      <c r="D23" s="45" t="s">
        <v>16</v>
      </c>
      <c r="E23" s="45"/>
      <c r="F23" s="36" t="s">
        <v>103</v>
      </c>
      <c r="G23" s="64">
        <v>1</v>
      </c>
      <c r="H23" s="2">
        <v>1270.0506249999999</v>
      </c>
      <c r="I23" s="3">
        <f t="shared" si="0"/>
        <v>1270.0506249999999</v>
      </c>
      <c r="J23" s="19"/>
      <c r="K23" s="12"/>
    </row>
    <row r="24" spans="1:11" ht="19.5" customHeight="1">
      <c r="A24" s="12"/>
      <c r="B24" s="18"/>
      <c r="C24" s="33" t="s">
        <v>65</v>
      </c>
      <c r="D24" s="34" t="s">
        <v>17</v>
      </c>
      <c r="E24" s="46"/>
      <c r="F24" s="36" t="s">
        <v>103</v>
      </c>
      <c r="G24" s="64">
        <v>1</v>
      </c>
      <c r="H24" s="2">
        <v>476.38475000000028</v>
      </c>
      <c r="I24" s="3">
        <f t="shared" si="0"/>
        <v>476.38475000000028</v>
      </c>
      <c r="J24" s="19"/>
      <c r="K24" s="12"/>
    </row>
    <row r="25" spans="1:11" ht="19.5" customHeight="1">
      <c r="A25" s="12"/>
      <c r="B25" s="18"/>
      <c r="C25" s="33">
        <v>2.8</v>
      </c>
      <c r="D25" s="47" t="s">
        <v>126</v>
      </c>
      <c r="E25" s="46"/>
      <c r="F25" s="36" t="s">
        <v>103</v>
      </c>
      <c r="G25" s="64">
        <v>1</v>
      </c>
      <c r="H25" s="2">
        <v>1100.1070000000002</v>
      </c>
      <c r="I25" s="3">
        <f>G25*H25</f>
        <v>1100.1070000000002</v>
      </c>
      <c r="J25" s="19"/>
      <c r="K25" s="12"/>
    </row>
    <row r="26" spans="1:11" ht="19.5" customHeight="1">
      <c r="A26" s="12"/>
      <c r="B26" s="18"/>
      <c r="C26" s="33">
        <v>2.9</v>
      </c>
      <c r="D26" s="45" t="s">
        <v>130</v>
      </c>
      <c r="E26" s="45"/>
      <c r="F26" s="36" t="s">
        <v>103</v>
      </c>
      <c r="G26" s="64">
        <v>1</v>
      </c>
      <c r="H26" s="2">
        <v>1468.7375</v>
      </c>
      <c r="I26" s="3">
        <f t="shared" si="0"/>
        <v>1468.7375</v>
      </c>
      <c r="J26" s="19"/>
      <c r="K26" s="12"/>
    </row>
    <row r="27" spans="1:11" ht="19.5" customHeight="1">
      <c r="A27" s="12"/>
      <c r="B27" s="18"/>
      <c r="C27" s="48">
        <v>2.1</v>
      </c>
      <c r="D27" s="47" t="s">
        <v>112</v>
      </c>
      <c r="E27" s="46"/>
      <c r="F27" s="36" t="s">
        <v>103</v>
      </c>
      <c r="G27" s="64">
        <v>1</v>
      </c>
      <c r="H27" s="2">
        <v>314.0625</v>
      </c>
      <c r="I27" s="3">
        <f t="shared" si="0"/>
        <v>314.0625</v>
      </c>
      <c r="J27" s="19"/>
      <c r="K27" s="12"/>
    </row>
    <row r="28" spans="1:11" ht="19.5" customHeight="1">
      <c r="A28" s="12"/>
      <c r="B28" s="18"/>
      <c r="C28" s="33">
        <v>2.11</v>
      </c>
      <c r="D28" s="47" t="s">
        <v>108</v>
      </c>
      <c r="E28" s="46"/>
      <c r="F28" s="36" t="s">
        <v>103</v>
      </c>
      <c r="G28" s="64">
        <v>1</v>
      </c>
      <c r="H28" s="2">
        <v>104.6875</v>
      </c>
      <c r="I28" s="3">
        <f t="shared" si="0"/>
        <v>104.6875</v>
      </c>
      <c r="J28" s="19"/>
      <c r="K28" s="12"/>
    </row>
    <row r="29" spans="1:11" ht="19.5" customHeight="1">
      <c r="A29" s="12"/>
      <c r="B29" s="18"/>
      <c r="C29" s="33">
        <v>2.12</v>
      </c>
      <c r="D29" s="34" t="s">
        <v>18</v>
      </c>
      <c r="E29" s="46"/>
      <c r="F29" s="36" t="s">
        <v>103</v>
      </c>
      <c r="G29" s="64">
        <v>1</v>
      </c>
      <c r="H29" s="2">
        <v>399.18450000000001</v>
      </c>
      <c r="I29" s="3">
        <f t="shared" si="0"/>
        <v>399.18450000000001</v>
      </c>
      <c r="J29" s="19"/>
      <c r="K29" s="12"/>
    </row>
    <row r="30" spans="1:11" ht="19.5" customHeight="1">
      <c r="A30" s="12"/>
      <c r="B30" s="18"/>
      <c r="C30" s="38">
        <v>3</v>
      </c>
      <c r="D30" s="30" t="s">
        <v>19</v>
      </c>
      <c r="E30" s="49"/>
      <c r="F30" s="40"/>
      <c r="G30" s="65"/>
      <c r="H30" s="5"/>
      <c r="I30" s="7">
        <f>I31+I32+I33+I34+I35+I36</f>
        <v>35678.199999999997</v>
      </c>
      <c r="J30" s="19"/>
      <c r="K30" s="12"/>
    </row>
    <row r="31" spans="1:11" ht="19.5" customHeight="1">
      <c r="A31" s="12"/>
      <c r="B31" s="18"/>
      <c r="C31" s="33" t="s">
        <v>66</v>
      </c>
      <c r="D31" s="34" t="s">
        <v>20</v>
      </c>
      <c r="E31" s="50"/>
      <c r="F31" s="36" t="s">
        <v>104</v>
      </c>
      <c r="G31" s="66">
        <v>54</v>
      </c>
      <c r="H31" s="2">
        <v>207.5</v>
      </c>
      <c r="I31" s="3">
        <f t="shared" si="0"/>
        <v>11205</v>
      </c>
      <c r="J31" s="19"/>
      <c r="K31" s="12"/>
    </row>
    <row r="32" spans="1:11" ht="19.5" customHeight="1">
      <c r="A32" s="12"/>
      <c r="B32" s="18"/>
      <c r="C32" s="33" t="s">
        <v>67</v>
      </c>
      <c r="D32" s="34" t="s">
        <v>21</v>
      </c>
      <c r="E32" s="50"/>
      <c r="F32" s="36" t="s">
        <v>105</v>
      </c>
      <c r="G32" s="66">
        <v>26</v>
      </c>
      <c r="H32" s="2">
        <v>566.375</v>
      </c>
      <c r="I32" s="3">
        <f t="shared" si="0"/>
        <v>14725.75</v>
      </c>
      <c r="J32" s="19"/>
      <c r="K32" s="12"/>
    </row>
    <row r="33" spans="1:11" ht="19.5" customHeight="1">
      <c r="A33" s="12"/>
      <c r="B33" s="18"/>
      <c r="C33" s="33" t="s">
        <v>68</v>
      </c>
      <c r="D33" s="34" t="s">
        <v>22</v>
      </c>
      <c r="E33" s="50"/>
      <c r="F33" s="36" t="s">
        <v>103</v>
      </c>
      <c r="G33" s="64">
        <v>1</v>
      </c>
      <c r="H33" s="2">
        <v>875</v>
      </c>
      <c r="I33" s="3">
        <f t="shared" si="0"/>
        <v>875</v>
      </c>
      <c r="J33" s="19"/>
      <c r="K33" s="12"/>
    </row>
    <row r="34" spans="1:11" ht="19.5" customHeight="1">
      <c r="A34" s="12"/>
      <c r="B34" s="18"/>
      <c r="C34" s="33" t="s">
        <v>69</v>
      </c>
      <c r="D34" s="34" t="s">
        <v>23</v>
      </c>
      <c r="E34" s="50"/>
      <c r="F34" s="36" t="s">
        <v>103</v>
      </c>
      <c r="G34" s="64">
        <v>1</v>
      </c>
      <c r="H34" s="2">
        <v>750</v>
      </c>
      <c r="I34" s="3">
        <f t="shared" si="0"/>
        <v>750</v>
      </c>
      <c r="J34" s="19"/>
      <c r="K34" s="12"/>
    </row>
    <row r="35" spans="1:11" ht="19.5" customHeight="1">
      <c r="A35" s="12"/>
      <c r="B35" s="18"/>
      <c r="C35" s="33" t="s">
        <v>70</v>
      </c>
      <c r="D35" s="34" t="s">
        <v>24</v>
      </c>
      <c r="E35" s="50"/>
      <c r="F35" s="36" t="s">
        <v>103</v>
      </c>
      <c r="G35" s="64">
        <v>1</v>
      </c>
      <c r="H35" s="2">
        <v>7537.45</v>
      </c>
      <c r="I35" s="3">
        <v>7537.45</v>
      </c>
      <c r="J35" s="19"/>
      <c r="K35" s="12"/>
    </row>
    <row r="36" spans="1:11" ht="19.5" customHeight="1">
      <c r="A36" s="12"/>
      <c r="B36" s="18"/>
      <c r="C36" s="33">
        <v>3.6</v>
      </c>
      <c r="D36" s="34" t="s">
        <v>127</v>
      </c>
      <c r="E36" s="50"/>
      <c r="F36" s="36" t="s">
        <v>103</v>
      </c>
      <c r="G36" s="64">
        <v>1</v>
      </c>
      <c r="H36" s="2">
        <v>585</v>
      </c>
      <c r="I36" s="3">
        <f t="shared" si="0"/>
        <v>585</v>
      </c>
      <c r="J36" s="19"/>
      <c r="K36" s="12"/>
    </row>
    <row r="37" spans="1:11" ht="19.5" customHeight="1">
      <c r="A37" s="12"/>
      <c r="B37" s="18"/>
      <c r="C37" s="38">
        <v>4</v>
      </c>
      <c r="D37" s="30" t="s">
        <v>25</v>
      </c>
      <c r="E37" s="49"/>
      <c r="F37" s="40"/>
      <c r="G37" s="65"/>
      <c r="H37" s="5"/>
      <c r="I37" s="7">
        <f>SUM(I38:I42)</f>
        <v>6144.25</v>
      </c>
      <c r="J37" s="19"/>
      <c r="K37" s="12"/>
    </row>
    <row r="38" spans="1:11" ht="19.5" customHeight="1">
      <c r="A38" s="12"/>
      <c r="B38" s="18"/>
      <c r="C38" s="33" t="s">
        <v>71</v>
      </c>
      <c r="D38" s="34" t="s">
        <v>140</v>
      </c>
      <c r="E38" s="50"/>
      <c r="F38" s="36" t="s">
        <v>103</v>
      </c>
      <c r="G38" s="64">
        <v>1</v>
      </c>
      <c r="H38" s="2">
        <v>612.5</v>
      </c>
      <c r="I38" s="3">
        <f t="shared" si="0"/>
        <v>612.5</v>
      </c>
      <c r="J38" s="19"/>
      <c r="K38" s="12"/>
    </row>
    <row r="39" spans="1:11" ht="19.5" customHeight="1">
      <c r="A39" s="12"/>
      <c r="B39" s="18"/>
      <c r="C39" s="33" t="s">
        <v>72</v>
      </c>
      <c r="D39" s="34" t="s">
        <v>26</v>
      </c>
      <c r="E39" s="50"/>
      <c r="F39" s="36" t="s">
        <v>103</v>
      </c>
      <c r="G39" s="64">
        <v>1</v>
      </c>
      <c r="H39" s="2">
        <v>687.5</v>
      </c>
      <c r="I39" s="3">
        <f t="shared" si="0"/>
        <v>687.5</v>
      </c>
      <c r="J39" s="19"/>
      <c r="K39" s="12"/>
    </row>
    <row r="40" spans="1:11" ht="19.5" customHeight="1">
      <c r="A40" s="12"/>
      <c r="B40" s="18"/>
      <c r="C40" s="33" t="s">
        <v>73</v>
      </c>
      <c r="D40" s="34" t="s">
        <v>111</v>
      </c>
      <c r="E40" s="50"/>
      <c r="F40" s="36" t="s">
        <v>106</v>
      </c>
      <c r="G40" s="64">
        <v>1</v>
      </c>
      <c r="H40" s="2">
        <v>1250</v>
      </c>
      <c r="I40" s="3">
        <f t="shared" si="0"/>
        <v>1250</v>
      </c>
      <c r="J40" s="19"/>
      <c r="K40" s="12"/>
    </row>
    <row r="41" spans="1:11" ht="19.5" customHeight="1">
      <c r="A41" s="12"/>
      <c r="B41" s="18"/>
      <c r="C41" s="33" t="s">
        <v>115</v>
      </c>
      <c r="D41" s="34" t="s">
        <v>109</v>
      </c>
      <c r="E41" s="50"/>
      <c r="F41" s="36" t="s">
        <v>106</v>
      </c>
      <c r="G41" s="64">
        <v>1</v>
      </c>
      <c r="H41" s="2">
        <v>469.25</v>
      </c>
      <c r="I41" s="3">
        <f t="shared" si="0"/>
        <v>469.25</v>
      </c>
      <c r="J41" s="19"/>
      <c r="K41" s="12"/>
    </row>
    <row r="42" spans="1:11" ht="19.5" customHeight="1">
      <c r="A42" s="12"/>
      <c r="B42" s="18"/>
      <c r="C42" s="33" t="s">
        <v>116</v>
      </c>
      <c r="D42" s="34" t="s">
        <v>27</v>
      </c>
      <c r="E42" s="50"/>
      <c r="F42" s="36" t="s">
        <v>103</v>
      </c>
      <c r="G42" s="64">
        <v>1</v>
      </c>
      <c r="H42" s="2">
        <v>3125</v>
      </c>
      <c r="I42" s="3">
        <f t="shared" si="0"/>
        <v>3125</v>
      </c>
      <c r="J42" s="19"/>
      <c r="K42" s="12"/>
    </row>
    <row r="43" spans="1:11" ht="19.5" customHeight="1">
      <c r="A43" s="12"/>
      <c r="B43" s="18"/>
      <c r="C43" s="38">
        <v>5</v>
      </c>
      <c r="D43" s="30" t="s">
        <v>28</v>
      </c>
      <c r="E43" s="49"/>
      <c r="F43" s="51"/>
      <c r="G43" s="67"/>
      <c r="H43" s="8"/>
      <c r="I43" s="7">
        <f>I44+I45+I46+I47+I48+I49+I50</f>
        <v>37445.962500000001</v>
      </c>
      <c r="J43" s="19"/>
      <c r="K43" s="12"/>
    </row>
    <row r="44" spans="1:11" ht="19.5" customHeight="1">
      <c r="A44" s="12"/>
      <c r="B44" s="18"/>
      <c r="C44" s="33" t="s">
        <v>74</v>
      </c>
      <c r="D44" s="43" t="s">
        <v>29</v>
      </c>
      <c r="E44" s="50"/>
      <c r="F44" s="42" t="s">
        <v>104</v>
      </c>
      <c r="G44" s="66">
        <v>205</v>
      </c>
      <c r="H44" s="2">
        <v>81.25</v>
      </c>
      <c r="I44" s="3">
        <f t="shared" si="0"/>
        <v>16656.25</v>
      </c>
      <c r="J44" s="19"/>
      <c r="K44" s="12"/>
    </row>
    <row r="45" spans="1:11" ht="19.5" customHeight="1">
      <c r="A45" s="12"/>
      <c r="B45" s="18"/>
      <c r="C45" s="33" t="s">
        <v>75</v>
      </c>
      <c r="D45" s="43" t="s">
        <v>131</v>
      </c>
      <c r="E45" s="50"/>
      <c r="F45" s="42" t="s">
        <v>104</v>
      </c>
      <c r="G45" s="66">
        <v>95</v>
      </c>
      <c r="H45" s="2">
        <v>102.5</v>
      </c>
      <c r="I45" s="3">
        <f t="shared" si="0"/>
        <v>9737.5</v>
      </c>
      <c r="J45" s="19"/>
      <c r="K45" s="12"/>
    </row>
    <row r="46" spans="1:11" ht="19.5" customHeight="1">
      <c r="A46" s="12"/>
      <c r="B46" s="18"/>
      <c r="C46" s="33" t="s">
        <v>76</v>
      </c>
      <c r="D46" s="43" t="s">
        <v>30</v>
      </c>
      <c r="E46" s="50"/>
      <c r="F46" s="42" t="s">
        <v>104</v>
      </c>
      <c r="G46" s="66">
        <v>40</v>
      </c>
      <c r="H46" s="2">
        <v>81.25</v>
      </c>
      <c r="I46" s="3">
        <f t="shared" si="0"/>
        <v>3250</v>
      </c>
      <c r="J46" s="19"/>
      <c r="K46" s="12"/>
    </row>
    <row r="47" spans="1:11" ht="19.5" customHeight="1">
      <c r="A47" s="12"/>
      <c r="B47" s="18"/>
      <c r="C47" s="52" t="s">
        <v>77</v>
      </c>
      <c r="D47" s="43" t="s">
        <v>31</v>
      </c>
      <c r="E47" s="53"/>
      <c r="F47" s="42" t="s">
        <v>128</v>
      </c>
      <c r="G47" s="64">
        <v>1</v>
      </c>
      <c r="H47" s="9">
        <v>6052.2125000000005</v>
      </c>
      <c r="I47" s="10">
        <f t="shared" si="0"/>
        <v>6052.2125000000005</v>
      </c>
      <c r="J47" s="19"/>
      <c r="K47" s="12"/>
    </row>
    <row r="48" spans="1:11" ht="19.5" customHeight="1">
      <c r="A48" s="12"/>
      <c r="B48" s="18"/>
      <c r="C48" s="33" t="s">
        <v>78</v>
      </c>
      <c r="D48" s="43" t="s">
        <v>32</v>
      </c>
      <c r="E48" s="50"/>
      <c r="F48" s="42" t="s">
        <v>103</v>
      </c>
      <c r="G48" s="64">
        <v>1</v>
      </c>
      <c r="H48" s="2">
        <v>750</v>
      </c>
      <c r="I48" s="3">
        <f t="shared" si="0"/>
        <v>750</v>
      </c>
      <c r="J48" s="19"/>
      <c r="K48" s="12"/>
    </row>
    <row r="49" spans="1:11" ht="19.5" customHeight="1">
      <c r="A49" s="12"/>
      <c r="B49" s="18"/>
      <c r="C49" s="33" t="s">
        <v>79</v>
      </c>
      <c r="D49" s="43" t="s">
        <v>33</v>
      </c>
      <c r="E49" s="50"/>
      <c r="F49" s="42" t="s">
        <v>106</v>
      </c>
      <c r="G49" s="64">
        <v>4</v>
      </c>
      <c r="H49" s="2">
        <v>93.75</v>
      </c>
      <c r="I49" s="3">
        <f t="shared" si="0"/>
        <v>375</v>
      </c>
      <c r="J49" s="19"/>
      <c r="K49" s="12"/>
    </row>
    <row r="50" spans="1:11" ht="19.5" customHeight="1">
      <c r="A50" s="12"/>
      <c r="B50" s="18"/>
      <c r="C50" s="33" t="s">
        <v>80</v>
      </c>
      <c r="D50" s="43" t="s">
        <v>34</v>
      </c>
      <c r="E50" s="50"/>
      <c r="F50" s="42" t="s">
        <v>105</v>
      </c>
      <c r="G50" s="68">
        <v>2</v>
      </c>
      <c r="H50" s="2">
        <v>312.5</v>
      </c>
      <c r="I50" s="3">
        <f t="shared" si="0"/>
        <v>625</v>
      </c>
      <c r="J50" s="19"/>
      <c r="K50" s="12"/>
    </row>
    <row r="51" spans="1:11" ht="19.5" customHeight="1">
      <c r="A51" s="12"/>
      <c r="B51" s="18"/>
      <c r="C51" s="54">
        <v>6</v>
      </c>
      <c r="D51" s="55" t="s">
        <v>35</v>
      </c>
      <c r="E51" s="49"/>
      <c r="F51" s="40"/>
      <c r="G51" s="65"/>
      <c r="H51" s="5"/>
      <c r="I51" s="7">
        <f>I52+I53+I54+I55+I57+I58+I59+I56</f>
        <v>140699.33437500003</v>
      </c>
      <c r="J51" s="19"/>
      <c r="K51" s="12"/>
    </row>
    <row r="52" spans="1:11" ht="19.5" customHeight="1">
      <c r="A52" s="12"/>
      <c r="B52" s="18"/>
      <c r="C52" s="33" t="s">
        <v>81</v>
      </c>
      <c r="D52" s="41" t="s">
        <v>141</v>
      </c>
      <c r="E52" s="50"/>
      <c r="F52" s="36" t="s">
        <v>104</v>
      </c>
      <c r="G52" s="66">
        <v>335</v>
      </c>
      <c r="H52" s="2">
        <v>251.44771455223884</v>
      </c>
      <c r="I52" s="3">
        <f t="shared" si="0"/>
        <v>84234.984375000015</v>
      </c>
      <c r="J52" s="19"/>
      <c r="K52" s="12"/>
    </row>
    <row r="53" spans="1:11" ht="19.5" customHeight="1">
      <c r="A53" s="12"/>
      <c r="B53" s="18"/>
      <c r="C53" s="33" t="s">
        <v>82</v>
      </c>
      <c r="D53" s="41" t="s">
        <v>142</v>
      </c>
      <c r="E53" s="50"/>
      <c r="F53" s="36" t="s">
        <v>104</v>
      </c>
      <c r="G53" s="64">
        <v>18</v>
      </c>
      <c r="H53" s="2">
        <v>650</v>
      </c>
      <c r="I53" s="3">
        <f t="shared" si="0"/>
        <v>11700</v>
      </c>
      <c r="J53" s="19"/>
      <c r="K53" s="12"/>
    </row>
    <row r="54" spans="1:11" ht="19.5" customHeight="1">
      <c r="A54" s="12"/>
      <c r="B54" s="18"/>
      <c r="C54" s="33" t="s">
        <v>83</v>
      </c>
      <c r="D54" s="41" t="s">
        <v>36</v>
      </c>
      <c r="E54" s="50"/>
      <c r="F54" s="36" t="s">
        <v>103</v>
      </c>
      <c r="G54" s="64">
        <v>1</v>
      </c>
      <c r="H54" s="2">
        <v>500</v>
      </c>
      <c r="I54" s="3">
        <f t="shared" si="0"/>
        <v>500</v>
      </c>
      <c r="J54" s="19"/>
      <c r="K54" s="12"/>
    </row>
    <row r="55" spans="1:11" ht="19.5" customHeight="1">
      <c r="A55" s="12"/>
      <c r="B55" s="18"/>
      <c r="C55" s="33" t="s">
        <v>84</v>
      </c>
      <c r="D55" s="41" t="s">
        <v>143</v>
      </c>
      <c r="E55" s="50"/>
      <c r="F55" s="36" t="s">
        <v>105</v>
      </c>
      <c r="G55" s="66">
        <v>105</v>
      </c>
      <c r="H55" s="2">
        <v>212.5</v>
      </c>
      <c r="I55" s="3">
        <f t="shared" si="0"/>
        <v>22312.5</v>
      </c>
      <c r="J55" s="19"/>
      <c r="K55" s="12"/>
    </row>
    <row r="56" spans="1:11" ht="19.5" customHeight="1">
      <c r="A56" s="12"/>
      <c r="B56" s="18"/>
      <c r="C56" s="33" t="s">
        <v>85</v>
      </c>
      <c r="D56" s="41" t="s">
        <v>139</v>
      </c>
      <c r="E56" s="50"/>
      <c r="F56" s="36" t="s">
        <v>105</v>
      </c>
      <c r="G56" s="66">
        <v>85</v>
      </c>
      <c r="H56" s="2">
        <v>75</v>
      </c>
      <c r="I56" s="3">
        <f t="shared" si="0"/>
        <v>6375</v>
      </c>
      <c r="J56" s="19"/>
      <c r="K56" s="12"/>
    </row>
    <row r="57" spans="1:11" ht="19.5" customHeight="1">
      <c r="A57" s="12"/>
      <c r="B57" s="18"/>
      <c r="C57" s="33" t="s">
        <v>86</v>
      </c>
      <c r="D57" s="41" t="s">
        <v>134</v>
      </c>
      <c r="E57" s="53"/>
      <c r="F57" s="36" t="s">
        <v>104</v>
      </c>
      <c r="G57" s="66">
        <v>12</v>
      </c>
      <c r="H57" s="2">
        <v>275.67500000000001</v>
      </c>
      <c r="I57" s="3">
        <f t="shared" si="0"/>
        <v>3308.1000000000004</v>
      </c>
      <c r="J57" s="19"/>
      <c r="K57" s="12"/>
    </row>
    <row r="58" spans="1:11" ht="19.5" customHeight="1">
      <c r="A58" s="12"/>
      <c r="B58" s="18"/>
      <c r="C58" s="33" t="s">
        <v>137</v>
      </c>
      <c r="D58" s="34" t="s">
        <v>129</v>
      </c>
      <c r="E58" s="50"/>
      <c r="F58" s="36" t="s">
        <v>103</v>
      </c>
      <c r="G58" s="64">
        <v>390</v>
      </c>
      <c r="H58" s="2">
        <v>13.125</v>
      </c>
      <c r="I58" s="3">
        <f t="shared" si="0"/>
        <v>5118.75</v>
      </c>
      <c r="J58" s="19"/>
      <c r="K58" s="12"/>
    </row>
    <row r="59" spans="1:11" ht="19.5" customHeight="1">
      <c r="A59" s="12"/>
      <c r="B59" s="18"/>
      <c r="C59" s="33" t="s">
        <v>138</v>
      </c>
      <c r="D59" s="34" t="s">
        <v>144</v>
      </c>
      <c r="E59" s="50"/>
      <c r="F59" s="36" t="s">
        <v>104</v>
      </c>
      <c r="G59" s="64">
        <v>22</v>
      </c>
      <c r="H59" s="2">
        <v>325</v>
      </c>
      <c r="I59" s="3">
        <f t="shared" si="0"/>
        <v>7150</v>
      </c>
      <c r="J59" s="19"/>
      <c r="K59" s="12"/>
    </row>
    <row r="60" spans="1:11" ht="19.5" customHeight="1">
      <c r="A60" s="12"/>
      <c r="B60" s="18"/>
      <c r="C60" s="38">
        <v>7</v>
      </c>
      <c r="D60" s="30" t="s">
        <v>37</v>
      </c>
      <c r="E60" s="49"/>
      <c r="F60" s="40"/>
      <c r="G60" s="65"/>
      <c r="H60" s="5"/>
      <c r="I60" s="7">
        <f>I61+I62+I63+I64</f>
        <v>22262.5</v>
      </c>
      <c r="J60" s="19"/>
      <c r="K60" s="12"/>
    </row>
    <row r="61" spans="1:11" ht="19.5" customHeight="1">
      <c r="A61" s="12"/>
      <c r="B61" s="18"/>
      <c r="C61" s="33" t="s">
        <v>87</v>
      </c>
      <c r="D61" s="43" t="s">
        <v>38</v>
      </c>
      <c r="E61" s="50"/>
      <c r="F61" s="36" t="s">
        <v>104</v>
      </c>
      <c r="G61" s="66">
        <v>108</v>
      </c>
      <c r="H61" s="2">
        <v>37.5</v>
      </c>
      <c r="I61" s="3">
        <f t="shared" si="0"/>
        <v>4050</v>
      </c>
      <c r="J61" s="19"/>
      <c r="K61" s="12"/>
    </row>
    <row r="62" spans="1:11" ht="19.5" customHeight="1">
      <c r="A62" s="12"/>
      <c r="B62" s="18"/>
      <c r="C62" s="52" t="s">
        <v>88</v>
      </c>
      <c r="D62" s="43" t="s">
        <v>132</v>
      </c>
      <c r="E62" s="53"/>
      <c r="F62" s="42" t="s">
        <v>104</v>
      </c>
      <c r="G62" s="64">
        <v>216</v>
      </c>
      <c r="H62" s="9">
        <v>37.5</v>
      </c>
      <c r="I62" s="10">
        <f t="shared" si="0"/>
        <v>8100</v>
      </c>
      <c r="J62" s="19"/>
      <c r="K62" s="12"/>
    </row>
    <row r="63" spans="1:11" ht="19.5" customHeight="1">
      <c r="A63" s="12"/>
      <c r="B63" s="18"/>
      <c r="C63" s="33" t="s">
        <v>89</v>
      </c>
      <c r="D63" s="43" t="s">
        <v>39</v>
      </c>
      <c r="E63" s="50"/>
      <c r="F63" s="36" t="s">
        <v>104</v>
      </c>
      <c r="G63" s="66">
        <v>335</v>
      </c>
      <c r="H63" s="2">
        <v>27.5</v>
      </c>
      <c r="I63" s="3">
        <f t="shared" si="0"/>
        <v>9212.5</v>
      </c>
      <c r="J63" s="19"/>
      <c r="K63" s="12"/>
    </row>
    <row r="64" spans="1:11" ht="19.5" customHeight="1">
      <c r="A64" s="12"/>
      <c r="B64" s="18"/>
      <c r="C64" s="33" t="s">
        <v>90</v>
      </c>
      <c r="D64" s="43" t="s">
        <v>40</v>
      </c>
      <c r="E64" s="50"/>
      <c r="F64" s="36" t="s">
        <v>103</v>
      </c>
      <c r="G64" s="64">
        <v>1</v>
      </c>
      <c r="H64" s="2">
        <v>900</v>
      </c>
      <c r="I64" s="3">
        <f t="shared" si="0"/>
        <v>900</v>
      </c>
      <c r="J64" s="19"/>
      <c r="K64" s="12"/>
    </row>
    <row r="65" spans="1:11" ht="19.5" customHeight="1">
      <c r="A65" s="12"/>
      <c r="B65" s="18"/>
      <c r="C65" s="38">
        <v>8</v>
      </c>
      <c r="D65" s="30" t="s">
        <v>41</v>
      </c>
      <c r="E65" s="49"/>
      <c r="F65" s="40"/>
      <c r="G65" s="65"/>
      <c r="H65" s="5"/>
      <c r="I65" s="7">
        <f>I66</f>
        <v>174309.5</v>
      </c>
      <c r="J65" s="19"/>
      <c r="K65" s="12"/>
    </row>
    <row r="66" spans="1:11" ht="19.5" customHeight="1">
      <c r="A66" s="12"/>
      <c r="B66" s="18"/>
      <c r="C66" s="33" t="s">
        <v>91</v>
      </c>
      <c r="D66" s="43" t="s">
        <v>42</v>
      </c>
      <c r="E66" s="50"/>
      <c r="F66" s="42" t="s">
        <v>103</v>
      </c>
      <c r="G66" s="64">
        <v>1</v>
      </c>
      <c r="H66" s="2">
        <v>174309.5</v>
      </c>
      <c r="I66" s="3">
        <f t="shared" si="0"/>
        <v>174309.5</v>
      </c>
      <c r="J66" s="19"/>
      <c r="K66" s="12"/>
    </row>
    <row r="67" spans="1:11" ht="19.5" customHeight="1">
      <c r="A67" s="12"/>
      <c r="B67" s="18"/>
      <c r="C67" s="54">
        <v>9</v>
      </c>
      <c r="D67" s="30" t="s">
        <v>43</v>
      </c>
      <c r="E67" s="49"/>
      <c r="F67" s="40"/>
      <c r="G67" s="65"/>
      <c r="H67" s="5"/>
      <c r="I67" s="7">
        <f>I68+I69+I70</f>
        <v>148686.25</v>
      </c>
      <c r="J67" s="19"/>
      <c r="K67" s="12"/>
    </row>
    <row r="68" spans="1:11" ht="19.5" customHeight="1">
      <c r="A68" s="12"/>
      <c r="B68" s="18"/>
      <c r="C68" s="33" t="s">
        <v>92</v>
      </c>
      <c r="D68" s="34" t="s">
        <v>44</v>
      </c>
      <c r="E68" s="50"/>
      <c r="F68" s="36" t="s">
        <v>103</v>
      </c>
      <c r="G68" s="64">
        <v>1</v>
      </c>
      <c r="H68" s="2">
        <v>141601.25</v>
      </c>
      <c r="I68" s="3">
        <f t="shared" si="0"/>
        <v>141601.25</v>
      </c>
      <c r="J68" s="19"/>
      <c r="K68" s="12"/>
    </row>
    <row r="69" spans="1:11" ht="19.5" customHeight="1">
      <c r="A69" s="12"/>
      <c r="B69" s="18"/>
      <c r="C69" s="33" t="s">
        <v>93</v>
      </c>
      <c r="D69" s="34" t="s">
        <v>45</v>
      </c>
      <c r="E69" s="50"/>
      <c r="F69" s="36" t="s">
        <v>106</v>
      </c>
      <c r="G69" s="64">
        <v>1</v>
      </c>
      <c r="H69" s="2">
        <v>5032.5</v>
      </c>
      <c r="I69" s="3">
        <f t="shared" si="0"/>
        <v>5032.5</v>
      </c>
      <c r="J69" s="19"/>
      <c r="K69" s="12"/>
    </row>
    <row r="70" spans="1:11" ht="19.5" customHeight="1">
      <c r="A70" s="12"/>
      <c r="B70" s="18"/>
      <c r="C70" s="33" t="s">
        <v>94</v>
      </c>
      <c r="D70" s="34" t="s">
        <v>145</v>
      </c>
      <c r="E70" s="50"/>
      <c r="F70" s="36" t="s">
        <v>103</v>
      </c>
      <c r="G70" s="64">
        <v>1</v>
      </c>
      <c r="H70" s="2">
        <v>2052.5</v>
      </c>
      <c r="I70" s="3">
        <f t="shared" si="0"/>
        <v>2052.5</v>
      </c>
      <c r="J70" s="19"/>
      <c r="K70" s="12"/>
    </row>
    <row r="71" spans="1:11" ht="19.5" customHeight="1">
      <c r="A71" s="12"/>
      <c r="B71" s="18"/>
      <c r="C71" s="38">
        <v>11</v>
      </c>
      <c r="D71" s="30" t="s">
        <v>46</v>
      </c>
      <c r="E71" s="49"/>
      <c r="F71" s="40"/>
      <c r="G71" s="65"/>
      <c r="H71" s="5"/>
      <c r="I71" s="7">
        <f>SUM(I72:I74)</f>
        <v>16781.25</v>
      </c>
      <c r="J71" s="19"/>
      <c r="K71" s="12"/>
    </row>
    <row r="72" spans="1:11" ht="19.5" customHeight="1">
      <c r="A72" s="12"/>
      <c r="B72" s="18"/>
      <c r="C72" s="52" t="s">
        <v>95</v>
      </c>
      <c r="D72" s="43" t="s">
        <v>121</v>
      </c>
      <c r="E72" s="53"/>
      <c r="F72" s="56" t="s">
        <v>106</v>
      </c>
      <c r="G72" s="64">
        <v>2</v>
      </c>
      <c r="H72" s="9">
        <v>3070.3125</v>
      </c>
      <c r="I72" s="10">
        <f t="shared" si="0"/>
        <v>6140.625</v>
      </c>
      <c r="J72" s="19"/>
      <c r="K72" s="12"/>
    </row>
    <row r="73" spans="1:11" ht="19.5" customHeight="1">
      <c r="A73" s="12"/>
      <c r="B73" s="18"/>
      <c r="C73" s="52" t="s">
        <v>124</v>
      </c>
      <c r="D73" s="43" t="s">
        <v>122</v>
      </c>
      <c r="E73" s="53"/>
      <c r="F73" s="56" t="s">
        <v>106</v>
      </c>
      <c r="G73" s="64">
        <v>2</v>
      </c>
      <c r="H73" s="9">
        <v>3070.3125</v>
      </c>
      <c r="I73" s="10">
        <f t="shared" si="0"/>
        <v>6140.625</v>
      </c>
      <c r="J73" s="19"/>
      <c r="K73" s="12"/>
    </row>
    <row r="74" spans="1:11" ht="19.5" customHeight="1">
      <c r="A74" s="12"/>
      <c r="B74" s="18"/>
      <c r="C74" s="52" t="s">
        <v>125</v>
      </c>
      <c r="D74" s="43" t="s">
        <v>123</v>
      </c>
      <c r="E74" s="53"/>
      <c r="F74" s="56" t="s">
        <v>106</v>
      </c>
      <c r="G74" s="64">
        <v>2</v>
      </c>
      <c r="H74" s="9">
        <v>2250</v>
      </c>
      <c r="I74" s="10">
        <f t="shared" si="0"/>
        <v>4500</v>
      </c>
      <c r="J74" s="19"/>
      <c r="K74" s="12"/>
    </row>
    <row r="75" spans="1:11" ht="19.5" customHeight="1">
      <c r="A75" s="12"/>
      <c r="B75" s="18"/>
      <c r="C75" s="38">
        <v>12</v>
      </c>
      <c r="D75" s="30" t="s">
        <v>47</v>
      </c>
      <c r="E75" s="49"/>
      <c r="F75" s="40"/>
      <c r="G75" s="65"/>
      <c r="H75" s="5"/>
      <c r="I75" s="7">
        <v>0</v>
      </c>
      <c r="J75" s="19"/>
      <c r="K75" s="12"/>
    </row>
    <row r="76" spans="1:11" ht="19.5" customHeight="1">
      <c r="A76" s="12"/>
      <c r="B76" s="18"/>
      <c r="C76" s="33" t="s">
        <v>96</v>
      </c>
      <c r="D76" s="34" t="s">
        <v>133</v>
      </c>
      <c r="E76" s="50"/>
      <c r="F76" s="36" t="s">
        <v>106</v>
      </c>
      <c r="G76" s="64">
        <v>4</v>
      </c>
      <c r="H76" s="2" t="s">
        <v>146</v>
      </c>
      <c r="I76" s="3" t="s">
        <v>146</v>
      </c>
      <c r="J76" s="19"/>
      <c r="K76" s="12"/>
    </row>
    <row r="77" spans="1:11" ht="19.5" customHeight="1">
      <c r="A77" s="12"/>
      <c r="B77" s="18"/>
      <c r="C77" s="38">
        <v>13</v>
      </c>
      <c r="D77" s="30" t="s">
        <v>48</v>
      </c>
      <c r="E77" s="49"/>
      <c r="F77" s="40"/>
      <c r="G77" s="65"/>
      <c r="H77" s="5"/>
      <c r="I77" s="7">
        <f>I78</f>
        <v>3000</v>
      </c>
      <c r="J77" s="19"/>
      <c r="K77" s="12"/>
    </row>
    <row r="78" spans="1:11" ht="19.5" customHeight="1">
      <c r="A78" s="12"/>
      <c r="B78" s="18"/>
      <c r="C78" s="33" t="s">
        <v>97</v>
      </c>
      <c r="D78" s="34" t="s">
        <v>49</v>
      </c>
      <c r="E78" s="50"/>
      <c r="F78" s="36" t="s">
        <v>103</v>
      </c>
      <c r="G78" s="64">
        <v>1</v>
      </c>
      <c r="H78" s="2">
        <v>3000</v>
      </c>
      <c r="I78" s="3">
        <f t="shared" si="0"/>
        <v>3000</v>
      </c>
      <c r="J78" s="19"/>
      <c r="K78" s="12"/>
    </row>
    <row r="79" spans="1:11" ht="19.5" customHeight="1">
      <c r="A79" s="12"/>
      <c r="B79" s="18"/>
      <c r="C79" s="38">
        <v>14</v>
      </c>
      <c r="D79" s="30" t="s">
        <v>50</v>
      </c>
      <c r="E79" s="49"/>
      <c r="F79" s="40"/>
      <c r="G79" s="65"/>
      <c r="H79" s="5"/>
      <c r="I79" s="7">
        <f>I80</f>
        <v>251861.6955</v>
      </c>
      <c r="J79" s="19"/>
      <c r="K79" s="12"/>
    </row>
    <row r="80" spans="1:11" ht="19.5" customHeight="1">
      <c r="A80" s="12"/>
      <c r="B80" s="18"/>
      <c r="C80" s="33" t="s">
        <v>98</v>
      </c>
      <c r="D80" s="34" t="s">
        <v>51</v>
      </c>
      <c r="E80" s="50"/>
      <c r="F80" s="36" t="s">
        <v>103</v>
      </c>
      <c r="G80" s="64">
        <v>1</v>
      </c>
      <c r="H80" s="2">
        <v>251861.6955</v>
      </c>
      <c r="I80" s="3">
        <f t="shared" si="0"/>
        <v>251861.6955</v>
      </c>
      <c r="J80" s="19"/>
      <c r="K80" s="12"/>
    </row>
    <row r="81" spans="1:11" ht="19.5" customHeight="1">
      <c r="A81" s="12"/>
      <c r="B81" s="18"/>
      <c r="C81" s="38">
        <v>15</v>
      </c>
      <c r="D81" s="30" t="s">
        <v>52</v>
      </c>
      <c r="E81" s="31"/>
      <c r="F81" s="40"/>
      <c r="G81" s="65"/>
      <c r="H81" s="5"/>
      <c r="I81" s="7">
        <f>SUM(I82:I89)</f>
        <v>61920.25</v>
      </c>
      <c r="J81" s="19"/>
      <c r="K81" s="12"/>
    </row>
    <row r="82" spans="1:11" ht="19.5" customHeight="1">
      <c r="A82" s="12"/>
      <c r="B82" s="18"/>
      <c r="C82" s="52" t="s">
        <v>99</v>
      </c>
      <c r="D82" s="43" t="s">
        <v>110</v>
      </c>
      <c r="E82" s="57"/>
      <c r="F82" s="56" t="s">
        <v>105</v>
      </c>
      <c r="G82" s="66">
        <v>1</v>
      </c>
      <c r="H82" s="9">
        <v>3312.5</v>
      </c>
      <c r="I82" s="10">
        <f t="shared" si="0"/>
        <v>3312.5</v>
      </c>
      <c r="J82" s="19"/>
      <c r="K82" s="12"/>
    </row>
    <row r="83" spans="1:11" ht="19.5" customHeight="1">
      <c r="A83" s="12"/>
      <c r="B83" s="18"/>
      <c r="C83" s="52" t="s">
        <v>100</v>
      </c>
      <c r="D83" s="43" t="s">
        <v>135</v>
      </c>
      <c r="E83" s="57"/>
      <c r="F83" s="56" t="s">
        <v>103</v>
      </c>
      <c r="G83" s="64">
        <v>1</v>
      </c>
      <c r="H83" s="9">
        <v>1250</v>
      </c>
      <c r="I83" s="10">
        <f t="shared" si="0"/>
        <v>1250</v>
      </c>
      <c r="J83" s="19"/>
      <c r="K83" s="12"/>
    </row>
    <row r="84" spans="1:11" ht="19.5" customHeight="1">
      <c r="A84" s="12"/>
      <c r="B84" s="18"/>
      <c r="C84" s="52" t="s">
        <v>101</v>
      </c>
      <c r="D84" s="43" t="s">
        <v>113</v>
      </c>
      <c r="E84" s="57"/>
      <c r="F84" s="56" t="s">
        <v>103</v>
      </c>
      <c r="G84" s="64">
        <v>1</v>
      </c>
      <c r="H84" s="9">
        <v>23500</v>
      </c>
      <c r="I84" s="10">
        <f t="shared" si="0"/>
        <v>23500</v>
      </c>
      <c r="J84" s="19"/>
      <c r="K84" s="12"/>
    </row>
    <row r="85" spans="1:11" ht="19.5" customHeight="1">
      <c r="A85" s="12"/>
      <c r="B85" s="18"/>
      <c r="C85" s="52" t="s">
        <v>102</v>
      </c>
      <c r="D85" s="43" t="s">
        <v>114</v>
      </c>
      <c r="E85" s="57"/>
      <c r="F85" s="56" t="s">
        <v>103</v>
      </c>
      <c r="G85" s="64">
        <v>1</v>
      </c>
      <c r="H85" s="9">
        <v>5625</v>
      </c>
      <c r="I85" s="10">
        <f t="shared" si="0"/>
        <v>5625</v>
      </c>
      <c r="J85" s="19"/>
      <c r="K85" s="12"/>
    </row>
    <row r="86" spans="1:11" ht="19.5" customHeight="1">
      <c r="A86" s="12"/>
      <c r="B86" s="18"/>
      <c r="C86" s="33" t="s">
        <v>117</v>
      </c>
      <c r="D86" s="43" t="s">
        <v>53</v>
      </c>
      <c r="E86" s="57"/>
      <c r="F86" s="42" t="s">
        <v>103</v>
      </c>
      <c r="G86" s="64">
        <v>1</v>
      </c>
      <c r="H86" s="2">
        <v>11600</v>
      </c>
      <c r="I86" s="3">
        <f t="shared" si="0"/>
        <v>11600</v>
      </c>
      <c r="J86" s="19"/>
      <c r="K86" s="12"/>
    </row>
    <row r="87" spans="1:11" ht="19.5" customHeight="1">
      <c r="A87" s="12"/>
      <c r="B87" s="18"/>
      <c r="C87" s="33" t="s">
        <v>118</v>
      </c>
      <c r="D87" s="34" t="s">
        <v>54</v>
      </c>
      <c r="E87" s="35"/>
      <c r="F87" s="36" t="s">
        <v>103</v>
      </c>
      <c r="G87" s="64">
        <v>1</v>
      </c>
      <c r="H87" s="2">
        <v>1750</v>
      </c>
      <c r="I87" s="3">
        <f t="shared" si="0"/>
        <v>1750</v>
      </c>
      <c r="J87" s="19"/>
      <c r="K87" s="12"/>
    </row>
    <row r="88" spans="1:11" ht="19.5" customHeight="1">
      <c r="A88" s="12"/>
      <c r="B88" s="18"/>
      <c r="C88" s="33" t="s">
        <v>119</v>
      </c>
      <c r="D88" s="43" t="s">
        <v>55</v>
      </c>
      <c r="E88" s="57"/>
      <c r="F88" s="36" t="s">
        <v>103</v>
      </c>
      <c r="G88" s="64">
        <v>1</v>
      </c>
      <c r="H88" s="2">
        <v>11257.75</v>
      </c>
      <c r="I88" s="3">
        <f t="shared" si="0"/>
        <v>11257.75</v>
      </c>
      <c r="J88" s="19"/>
      <c r="K88" s="12"/>
    </row>
    <row r="89" spans="1:11" ht="19.5" customHeight="1">
      <c r="A89" s="12"/>
      <c r="B89" s="18"/>
      <c r="C89" s="33" t="s">
        <v>120</v>
      </c>
      <c r="D89" s="43" t="s">
        <v>56</v>
      </c>
      <c r="E89" s="57"/>
      <c r="F89" s="36" t="s">
        <v>103</v>
      </c>
      <c r="G89" s="64">
        <v>1</v>
      </c>
      <c r="H89" s="2">
        <v>3625</v>
      </c>
      <c r="I89" s="3">
        <f t="shared" si="0"/>
        <v>3625</v>
      </c>
      <c r="J89" s="19"/>
      <c r="K89" s="12"/>
    </row>
    <row r="90" spans="1:11" ht="19.5" customHeight="1" thickBot="1">
      <c r="A90" s="12"/>
      <c r="B90" s="18"/>
      <c r="C90" s="33"/>
      <c r="D90" s="43"/>
      <c r="E90" s="57"/>
      <c r="F90" s="36"/>
      <c r="G90" s="64"/>
      <c r="H90" s="2"/>
      <c r="I90" s="3"/>
      <c r="J90" s="19"/>
      <c r="K90" s="12"/>
    </row>
    <row r="91" spans="1:11" ht="13.5" thickBot="1">
      <c r="A91" s="12"/>
      <c r="B91" s="18"/>
      <c r="C91" s="97" t="s">
        <v>147</v>
      </c>
      <c r="D91" s="98"/>
      <c r="E91" s="98"/>
      <c r="F91" s="98"/>
      <c r="G91" s="98"/>
      <c r="H91" s="99"/>
      <c r="I91" s="75">
        <f>+I81+I79+I77+I75+I71+I67+I65+I60+I51+I43+I37+I30+I17+I14</f>
        <v>927174.97362499998</v>
      </c>
      <c r="J91" s="19"/>
      <c r="K91" s="12"/>
    </row>
    <row r="92" spans="1:11" ht="19.5" customHeight="1">
      <c r="A92" s="12"/>
      <c r="B92" s="18"/>
      <c r="C92" s="69"/>
      <c r="D92" s="70" t="s">
        <v>148</v>
      </c>
      <c r="E92" s="71"/>
      <c r="F92" s="72"/>
      <c r="G92" s="11"/>
      <c r="H92" s="2"/>
      <c r="I92" s="3">
        <v>-19136.02</v>
      </c>
      <c r="J92" s="19"/>
      <c r="K92" s="12"/>
    </row>
    <row r="93" spans="1:11" ht="19.5" customHeight="1">
      <c r="A93" s="12"/>
      <c r="B93" s="18"/>
      <c r="C93" s="69"/>
      <c r="D93" s="70"/>
      <c r="E93" s="71"/>
      <c r="F93" s="72"/>
      <c r="G93" s="11"/>
      <c r="H93" s="2"/>
      <c r="I93" s="3"/>
      <c r="J93" s="19"/>
      <c r="K93" s="12"/>
    </row>
    <row r="94" spans="1:11" ht="19.5" customHeight="1">
      <c r="A94" s="12"/>
      <c r="B94" s="18"/>
      <c r="C94" s="69"/>
      <c r="D94" s="70"/>
      <c r="E94" s="71"/>
      <c r="F94" s="72"/>
      <c r="G94" s="11"/>
      <c r="H94" s="2"/>
      <c r="I94" s="3"/>
      <c r="J94" s="19"/>
      <c r="K94" s="12"/>
    </row>
    <row r="95" spans="1:11" ht="19.5" customHeight="1" thickBot="1">
      <c r="A95" s="12"/>
      <c r="B95" s="18"/>
      <c r="C95" s="73"/>
      <c r="D95" s="100"/>
      <c r="E95" s="101"/>
      <c r="F95" s="74"/>
      <c r="G95" s="1"/>
      <c r="H95" s="2"/>
      <c r="I95" s="3"/>
      <c r="J95" s="19"/>
      <c r="K95" s="12"/>
    </row>
    <row r="96" spans="1:11" ht="13.5" thickBot="1">
      <c r="A96" s="12"/>
      <c r="B96" s="18"/>
      <c r="C96" s="97" t="s">
        <v>1</v>
      </c>
      <c r="D96" s="98"/>
      <c r="E96" s="98"/>
      <c r="F96" s="98"/>
      <c r="G96" s="98"/>
      <c r="H96" s="99"/>
      <c r="I96" s="75">
        <f>+I91+I92</f>
        <v>908038.95362499997</v>
      </c>
      <c r="J96" s="19"/>
      <c r="K96" s="12"/>
    </row>
    <row r="97" spans="1:11" ht="37.5" customHeight="1" thickBot="1">
      <c r="A97" s="12"/>
      <c r="B97" s="18"/>
      <c r="C97" s="58"/>
      <c r="D97" s="96" t="s">
        <v>136</v>
      </c>
      <c r="E97" s="96"/>
      <c r="F97" s="58"/>
      <c r="G97" s="58"/>
      <c r="H97" s="58"/>
      <c r="I97" s="59"/>
      <c r="J97" s="19"/>
      <c r="K97" s="12"/>
    </row>
    <row r="98" spans="1:11" ht="13.5" thickBot="1">
      <c r="A98" s="12"/>
      <c r="B98" s="18"/>
      <c r="C98" s="58"/>
      <c r="D98" s="58"/>
      <c r="E98" s="58"/>
      <c r="F98" s="58"/>
      <c r="G98" s="58"/>
      <c r="H98" s="58"/>
      <c r="I98" s="59"/>
      <c r="J98" s="19"/>
      <c r="K98" s="12"/>
    </row>
    <row r="99" spans="1:11" ht="6.75" customHeight="1" thickBot="1">
      <c r="A99" s="12"/>
      <c r="B99" s="60"/>
      <c r="C99" s="61"/>
      <c r="D99" s="61"/>
      <c r="E99" s="61"/>
      <c r="F99" s="61"/>
      <c r="G99" s="61"/>
      <c r="H99" s="61"/>
      <c r="I99" s="61"/>
      <c r="J99" s="62"/>
      <c r="K99" s="12"/>
    </row>
    <row r="100" spans="1:1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</sheetData>
  <sheetProtection password="CCD7" sheet="1" objects="1" scenarios="1" formatCells="0" selectLockedCells="1"/>
  <mergeCells count="12">
    <mergeCell ref="D97:E97"/>
    <mergeCell ref="C96:H96"/>
    <mergeCell ref="D95:E95"/>
    <mergeCell ref="G12:G13"/>
    <mergeCell ref="C91:H91"/>
    <mergeCell ref="C7:I7"/>
    <mergeCell ref="C8:I10"/>
    <mergeCell ref="H12:H13"/>
    <mergeCell ref="I12:I13"/>
    <mergeCell ref="F12:F13"/>
    <mergeCell ref="C12:C13"/>
    <mergeCell ref="D12:E13"/>
  </mergeCells>
  <phoneticPr fontId="0" type="noConversion"/>
  <printOptions horizontalCentered="1"/>
  <pageMargins left="0.78740157480314965" right="0.19685039370078741" top="1.3779527559055118" bottom="0.39370078740157483" header="0.11811023622047245" footer="0.11811023622047245"/>
  <pageSetup paperSize="9" scale="59" fitToHeight="2" orientation="portrait" r:id="rId1"/>
  <headerFooter alignWithMargins="0"/>
  <colBreaks count="1" manualBreakCount="1">
    <brk id="9" min="1" max="9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CCP SERVICIOS</vt:lpstr>
      <vt:lpstr>'CCP SERVICIOS'!Print_Area</vt:lpstr>
    </vt:vector>
  </TitlesOfParts>
  <Company>CVRD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Cia. Vale do Rio Doce</dc:creator>
  <cp:lastModifiedBy>sramos</cp:lastModifiedBy>
  <cp:lastPrinted>2010-10-04T14:22:23Z</cp:lastPrinted>
  <dcterms:created xsi:type="dcterms:W3CDTF">2000-11-22T12:20:06Z</dcterms:created>
  <dcterms:modified xsi:type="dcterms:W3CDTF">2010-10-07T19:57:28Z</dcterms:modified>
</cp:coreProperties>
</file>